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통계) 보호대상아동 현황보고\인터넷 게시(2019년)\"/>
    </mc:Choice>
  </mc:AlternateContent>
  <bookViews>
    <workbookView xWindow="480" yWindow="135" windowWidth="18195" windowHeight="11085"/>
  </bookViews>
  <sheets>
    <sheet name="연도별(2017~2019년)" sheetId="2" r:id="rId1"/>
    <sheet name="연도별(1997~2016년)" sheetId="1" r:id="rId2"/>
  </sheets>
  <definedNames>
    <definedName name="_xlnm.Print_Area" localSheetId="1">'연도별(1997~2016년)'!$A$1:$AD$26</definedName>
  </definedNames>
  <calcPr calcId="152511"/>
</workbook>
</file>

<file path=xl/calcChain.xml><?xml version="1.0" encoding="utf-8"?>
<calcChain xmlns="http://schemas.openxmlformats.org/spreadsheetml/2006/main">
  <c r="AA14" i="2" l="1"/>
  <c r="S14" i="2" s="1"/>
  <c r="P14" i="2"/>
  <c r="D14" i="2"/>
  <c r="B14" i="2" s="1"/>
  <c r="Z7" i="1" l="1"/>
  <c r="U7" i="1"/>
  <c r="Q7" i="1"/>
  <c r="N7" i="1"/>
  <c r="D7" i="1"/>
  <c r="B7" i="1" s="1"/>
  <c r="T7" i="1" l="1"/>
  <c r="Z8" i="1"/>
  <c r="U8" i="1"/>
  <c r="Q8" i="1"/>
  <c r="N8" i="1"/>
  <c r="D8" i="1"/>
  <c r="B8" i="1" s="1"/>
  <c r="T8" i="1" l="1"/>
  <c r="Z21" i="1"/>
  <c r="Z22" i="1"/>
  <c r="Z23" i="1"/>
  <c r="Z24" i="1"/>
  <c r="Z25" i="1"/>
  <c r="Z26" i="1"/>
  <c r="U9" i="1" l="1"/>
  <c r="Z10" i="1"/>
  <c r="U10" i="1"/>
  <c r="Q10" i="1"/>
  <c r="N10" i="1"/>
  <c r="D10" i="1"/>
  <c r="B10" i="1" s="1"/>
  <c r="Z11" i="1"/>
  <c r="U11" i="1"/>
  <c r="Q11" i="1"/>
  <c r="N11" i="1"/>
  <c r="D11" i="1"/>
  <c r="B11" i="1" s="1"/>
  <c r="U26" i="1"/>
  <c r="Q26" i="1"/>
  <c r="D26" i="1"/>
  <c r="U25" i="1"/>
  <c r="Q25" i="1"/>
  <c r="D25" i="1"/>
  <c r="U24" i="1"/>
  <c r="Q24" i="1"/>
  <c r="D24" i="1"/>
  <c r="T23" i="1"/>
  <c r="Q23" i="1"/>
  <c r="N23" i="1"/>
  <c r="D23" i="1"/>
  <c r="U22" i="1"/>
  <c r="Q22" i="1"/>
  <c r="N22" i="1"/>
  <c r="D22" i="1"/>
  <c r="B22" i="1" s="1"/>
  <c r="U21" i="1"/>
  <c r="Q21" i="1"/>
  <c r="N21" i="1"/>
  <c r="D21" i="1"/>
  <c r="Z20" i="1"/>
  <c r="U20" i="1"/>
  <c r="Q20" i="1"/>
  <c r="N20" i="1"/>
  <c r="D20" i="1"/>
  <c r="B20" i="1" s="1"/>
  <c r="Z19" i="1"/>
  <c r="U19" i="1"/>
  <c r="Q19" i="1"/>
  <c r="N19" i="1"/>
  <c r="D19" i="1"/>
  <c r="Z18" i="1"/>
  <c r="U18" i="1"/>
  <c r="Q18" i="1"/>
  <c r="N18" i="1"/>
  <c r="D18" i="1"/>
  <c r="B18" i="1" s="1"/>
  <c r="Z17" i="1"/>
  <c r="U17" i="1"/>
  <c r="Q17" i="1"/>
  <c r="N17" i="1"/>
  <c r="D17" i="1"/>
  <c r="Z16" i="1"/>
  <c r="U16" i="1"/>
  <c r="Q16" i="1"/>
  <c r="N16" i="1"/>
  <c r="D16" i="1"/>
  <c r="B16" i="1" s="1"/>
  <c r="Z15" i="1"/>
  <c r="U15" i="1"/>
  <c r="Q15" i="1"/>
  <c r="N15" i="1"/>
  <c r="D15" i="1"/>
  <c r="Z14" i="1"/>
  <c r="U14" i="1"/>
  <c r="Q14" i="1"/>
  <c r="N14" i="1"/>
  <c r="D14" i="1"/>
  <c r="B14" i="1" s="1"/>
  <c r="Z13" i="1"/>
  <c r="U13" i="1"/>
  <c r="Q13" i="1"/>
  <c r="N13" i="1"/>
  <c r="D13" i="1"/>
  <c r="Z12" i="1"/>
  <c r="U12" i="1"/>
  <c r="Q12" i="1"/>
  <c r="N12" i="1"/>
  <c r="D12" i="1"/>
  <c r="B12" i="1" s="1"/>
  <c r="Z9" i="1"/>
  <c r="Q9" i="1"/>
  <c r="N9" i="1"/>
  <c r="D9" i="1"/>
  <c r="B9" i="1" s="1"/>
  <c r="T11" i="1" l="1"/>
  <c r="T12" i="1"/>
  <c r="T16" i="1"/>
  <c r="T20" i="1"/>
  <c r="T14" i="1"/>
  <c r="T18" i="1"/>
  <c r="T22" i="1"/>
  <c r="T24" i="1"/>
  <c r="T25" i="1"/>
  <c r="T10" i="1"/>
  <c r="T9" i="1"/>
  <c r="T13" i="1"/>
  <c r="T15" i="1"/>
  <c r="T17" i="1"/>
  <c r="T19" i="1"/>
  <c r="T21" i="1"/>
  <c r="T26" i="1"/>
  <c r="B13" i="1"/>
  <c r="B15" i="1"/>
  <c r="B17" i="1"/>
  <c r="B19" i="1"/>
  <c r="B21" i="1"/>
  <c r="B23" i="1"/>
  <c r="B24" i="1"/>
  <c r="B25" i="1"/>
  <c r="B26" i="1"/>
</calcChain>
</file>

<file path=xl/sharedStrings.xml><?xml version="1.0" encoding="utf-8"?>
<sst xmlns="http://schemas.openxmlformats.org/spreadsheetml/2006/main" count="81" uniqueCount="70">
  <si>
    <t>총아동
발생수</t>
    <phoneticPr fontId="4" type="noConversion"/>
  </si>
  <si>
    <t>귀가및
연고자
인 도</t>
    <phoneticPr fontId="4" type="noConversion"/>
  </si>
  <si>
    <t>요보호아동의 발생원인</t>
    <phoneticPr fontId="4" type="noConversion"/>
  </si>
  <si>
    <t>성별</t>
    <phoneticPr fontId="4" type="noConversion"/>
  </si>
  <si>
    <t>조치내용</t>
    <phoneticPr fontId="4" type="noConversion"/>
  </si>
  <si>
    <t>계</t>
    <phoneticPr fontId="4" type="noConversion"/>
  </si>
  <si>
    <t>기아</t>
    <phoneticPr fontId="4" type="noConversion"/>
  </si>
  <si>
    <t>미아</t>
    <phoneticPr fontId="4" type="noConversion"/>
  </si>
  <si>
    <t>비행,
가출,
부랑</t>
    <phoneticPr fontId="4" type="noConversion"/>
  </si>
  <si>
    <t>학대</t>
    <phoneticPr fontId="4" type="noConversion"/>
  </si>
  <si>
    <t>부모
사망</t>
    <phoneticPr fontId="4" type="noConversion"/>
  </si>
  <si>
    <t>부모
질병</t>
    <phoneticPr fontId="4" type="noConversion"/>
  </si>
  <si>
    <t>부모
이혼
등</t>
    <phoneticPr fontId="4" type="noConversion"/>
  </si>
  <si>
    <t>남</t>
    <phoneticPr fontId="4" type="noConversion"/>
  </si>
  <si>
    <t>여</t>
    <phoneticPr fontId="4" type="noConversion"/>
  </si>
  <si>
    <t>장애</t>
    <phoneticPr fontId="4" type="noConversion"/>
  </si>
  <si>
    <t xml:space="preserve">시설 입소 </t>
    <phoneticPr fontId="4" type="noConversion"/>
  </si>
  <si>
    <t>가정보호</t>
    <phoneticPr fontId="4" type="noConversion"/>
  </si>
  <si>
    <t>소계</t>
    <phoneticPr fontId="4" type="noConversion"/>
  </si>
  <si>
    <t>장애
아동
시설</t>
    <phoneticPr fontId="4" type="noConversion"/>
  </si>
  <si>
    <t>공동
생활
가정</t>
    <phoneticPr fontId="4" type="noConversion"/>
  </si>
  <si>
    <t>소년
소녀
가정</t>
    <phoneticPr fontId="4" type="noConversion"/>
  </si>
  <si>
    <t>입양</t>
    <phoneticPr fontId="4" type="noConversion"/>
  </si>
  <si>
    <t>가정위탁</t>
    <phoneticPr fontId="3" type="noConversion"/>
  </si>
  <si>
    <t>입양전
위탁</t>
    <phoneticPr fontId="4" type="noConversion"/>
  </si>
  <si>
    <t>양육시설 등</t>
    <phoneticPr fontId="4" type="noConversion"/>
  </si>
  <si>
    <t>일시보호시설</t>
    <phoneticPr fontId="4" type="noConversion"/>
  </si>
  <si>
    <t>비장애</t>
    <phoneticPr fontId="4" type="noConversion"/>
  </si>
  <si>
    <t>연도별 요보호아동 발생 및 보호조치현황</t>
    <phoneticPr fontId="4" type="noConversion"/>
  </si>
  <si>
    <t xml:space="preserve">     구분
연도</t>
    <phoneticPr fontId="4" type="noConversion"/>
  </si>
  <si>
    <t>○ 대상 : 17개 시도</t>
    <phoneticPr fontId="4" type="noConversion"/>
  </si>
  <si>
    <t>(단위 : 명)</t>
    <phoneticPr fontId="4" type="noConversion"/>
  </si>
  <si>
    <t>미혼모·부
(혼외자
포함)</t>
    <phoneticPr fontId="3" type="noConversion"/>
  </si>
  <si>
    <t>부모
빈곤,
실직</t>
    <phoneticPr fontId="4" type="noConversion"/>
  </si>
  <si>
    <t>장애여부</t>
    <phoneticPr fontId="4" type="noConversion"/>
  </si>
  <si>
    <t>○ 대상 : 17개 시도</t>
  </si>
  <si>
    <t>(단위 : 명)</t>
  </si>
  <si>
    <t>보호조치 아동의 발생원인</t>
  </si>
  <si>
    <t>장애여부</t>
  </si>
  <si>
    <t>보호조치 현황</t>
  </si>
  <si>
    <t>계</t>
  </si>
  <si>
    <t>남</t>
  </si>
  <si>
    <t>여</t>
  </si>
  <si>
    <t>유기</t>
  </si>
  <si>
    <t>미혼부모·
혼외자</t>
  </si>
  <si>
    <t>미아</t>
  </si>
  <si>
    <t>비행·
가출·
부랑</t>
  </si>
  <si>
    <t>학대</t>
  </si>
  <si>
    <t>부모
빈곤·
실직</t>
  </si>
  <si>
    <t>부모
사망</t>
  </si>
  <si>
    <t>부모
질병</t>
  </si>
  <si>
    <t>부모
이혼
등</t>
  </si>
  <si>
    <t>비장애</t>
  </si>
  <si>
    <t>장애</t>
  </si>
  <si>
    <t>시설입소</t>
  </si>
  <si>
    <t>가정보호</t>
  </si>
  <si>
    <t>소계</t>
  </si>
  <si>
    <t>양육
시설 
등</t>
  </si>
  <si>
    <t>일시
보호
시설</t>
  </si>
  <si>
    <t>장애
아동
시설</t>
  </si>
  <si>
    <t>공동
생활
가정</t>
  </si>
  <si>
    <t>소년
소녀
가정</t>
  </si>
  <si>
    <t>입양</t>
  </si>
  <si>
    <t>가정
위탁</t>
  </si>
  <si>
    <t>입양
전 
위탁</t>
  </si>
  <si>
    <t>연도별 보호대상아동 발생 및 보호조치 현황</t>
    <phoneticPr fontId="4" type="noConversion"/>
  </si>
  <si>
    <t>보호대상
아동
발생수</t>
    <phoneticPr fontId="4" type="noConversion"/>
  </si>
  <si>
    <t xml:space="preserve">     구분
 연도</t>
    <phoneticPr fontId="4" type="noConversion"/>
  </si>
  <si>
    <t>※ 작성기간 및 대상 : 당해연도에 신규로 발생한 보호대상아동에 대한 보호조치 현황(당해연도의 12.31. 현재 아동을 보호조치하고 있는 지자체에서 자료 작성)</t>
    <phoneticPr fontId="4" type="noConversion"/>
  </si>
  <si>
    <t>귀가 및
연고자
인도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</si>
</sst>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#,##0_ "/>
    <numFmt numFmtId="178" formatCode="_-* #,##0.00\ &quot;DM&quot;_-;\-* #,##0.00\ &quot;DM&quot;_-;_-* &quot;-&quot;??\ &quot;DM&quot;_-;_-@_-"/>
    <numFmt numFmtId="179" formatCode="&quot;₩&quot;#,##0.00;[Red]&quot;₩&quot;&quot;₩&quot;&quot;₩&quot;&quot;₩&quot;&quot;₩&quot;&quot;₩&quot;\-#,##0.00"/>
    <numFmt numFmtId="180" formatCode="_ * #,##0_ ;_ * \-#,##0_ ;_ * &quot;-&quot;_ ;_ @_ "/>
    <numFmt numFmtId="181" formatCode="_ * #,##0.00_ ;_ * \-#,##0.00_ ;_ * &quot;-&quot;??_ ;_ @_ "/>
    <numFmt numFmtId="182" formatCode="0.0000000000%"/>
    <numFmt numFmtId="183" formatCode="&quot;₩&quot;#,##0.00;&quot;₩&quot;&quot;₩&quot;&quot;₩&quot;&quot;₩&quot;&quot;₩&quot;&quot;₩&quot;\-#,##0.00"/>
    <numFmt numFmtId="184" formatCode="#,##0_);[Red]\(#,##0\)"/>
  </numFmts>
  <fonts count="55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u/>
      <sz val="10"/>
      <color indexed="14"/>
      <name val="MS Sans Serif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¹UAAA¼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sz val="11"/>
      <color theme="0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12"/>
      <name val="돋움"/>
      <family val="3"/>
      <charset val="129"/>
    </font>
    <font>
      <sz val="20"/>
      <color theme="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3"/>
      <name val="돋움"/>
      <family val="3"/>
      <charset val="129"/>
    </font>
    <font>
      <sz val="11"/>
      <color indexed="16"/>
      <name val="돋움"/>
      <family val="3"/>
      <charset val="129"/>
    </font>
    <font>
      <sz val="11"/>
      <color indexed="19"/>
      <name val="돋움"/>
      <family val="3"/>
      <charset val="129"/>
    </font>
    <font>
      <sz val="11"/>
      <color indexed="53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돋움"/>
      <family val="3"/>
      <charset val="129"/>
    </font>
    <font>
      <b/>
      <sz val="13"/>
      <color indexed="62"/>
      <name val="돋움"/>
      <family val="3"/>
      <charset val="129"/>
    </font>
    <font>
      <b/>
      <sz val="11"/>
      <color indexed="62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20"/>
      <name val="돋움"/>
      <family val="3"/>
      <charset val="129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돋움"/>
      <family val="3"/>
      <charset val="129"/>
    </font>
    <font>
      <b/>
      <sz val="11"/>
      <color theme="1"/>
      <name val="Arial Narrow"/>
      <family val="2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4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3377788628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1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/>
    <xf numFmtId="0" fontId="12" fillId="0" borderId="0"/>
    <xf numFmtId="0" fontId="13" fillId="0" borderId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4" fillId="0" borderId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8" fontId="17" fillId="7" borderId="0" applyNumberFormat="0" applyBorder="0" applyAlignment="0" applyProtection="0"/>
    <xf numFmtId="0" fontId="18" fillId="0" borderId="19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19" fillId="0" borderId="0" applyNumberFormat="0" applyFill="0" applyBorder="0" applyAlignment="0" applyProtection="0"/>
    <xf numFmtId="10" fontId="17" fillId="8" borderId="5" applyNumberFormat="0" applyBorder="0" applyAlignment="0" applyProtection="0"/>
    <xf numFmtId="183" fontId="1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6" fillId="0" borderId="0"/>
    <xf numFmtId="0" fontId="35" fillId="0" borderId="0"/>
    <xf numFmtId="38" fontId="17" fillId="7" borderId="0" applyNumberFormat="0" applyBorder="0" applyAlignment="0" applyProtection="0"/>
    <xf numFmtId="38" fontId="37" fillId="7" borderId="0" applyNumberFormat="0" applyBorder="0" applyAlignment="0" applyProtection="0"/>
    <xf numFmtId="0" fontId="18" fillId="0" borderId="19" applyNumberFormat="0" applyAlignment="0" applyProtection="0">
      <alignment horizontal="left" vertical="center"/>
    </xf>
    <xf numFmtId="0" fontId="38" fillId="0" borderId="19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38" fillId="0" borderId="8">
      <alignment horizontal="left" vertical="center"/>
    </xf>
    <xf numFmtId="10" fontId="17" fillId="8" borderId="5" applyNumberFormat="0" applyBorder="0" applyAlignment="0" applyProtection="0"/>
    <xf numFmtId="10" fontId="37" fillId="8" borderId="5" applyNumberFormat="0" applyBorder="0" applyAlignment="0" applyProtection="0"/>
    <xf numFmtId="10" fontId="12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41" borderId="51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8" borderId="52" applyNumberFormat="0" applyFon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3" borderId="53" applyNumberFormat="0" applyAlignment="0" applyProtection="0">
      <alignment vertical="center"/>
    </xf>
    <xf numFmtId="0" fontId="12" fillId="0" borderId="0"/>
    <xf numFmtId="0" fontId="36" fillId="0" borderId="0"/>
    <xf numFmtId="0" fontId="42" fillId="0" borderId="54" applyNumberFormat="0" applyFill="0" applyAlignment="0" applyProtection="0">
      <alignment vertical="center"/>
    </xf>
    <xf numFmtId="0" fontId="31" fillId="0" borderId="55" applyNumberFormat="0" applyFill="0" applyAlignment="0" applyProtection="0">
      <alignment vertical="center"/>
    </xf>
    <xf numFmtId="0" fontId="32" fillId="16" borderId="51" applyNumberFormat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6" fillId="0" borderId="5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3" fillId="0" borderId="0"/>
    <xf numFmtId="0" fontId="47" fillId="0" borderId="0"/>
    <xf numFmtId="0" fontId="34" fillId="41" borderId="59" applyNumberFormat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4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1" xfId="4" applyFont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41" fontId="7" fillId="0" borderId="0" xfId="1" applyFont="1" applyProtection="1">
      <protection locked="0"/>
    </xf>
    <xf numFmtId="0" fontId="6" fillId="0" borderId="12" xfId="1" applyNumberFormat="1" applyFont="1" applyFill="1" applyBorder="1" applyAlignment="1">
      <alignment horizontal="center" vertical="center"/>
    </xf>
    <xf numFmtId="41" fontId="6" fillId="0" borderId="13" xfId="2" applyNumberFormat="1" applyFont="1" applyFill="1" applyBorder="1" applyAlignment="1" applyProtection="1">
      <alignment horizontal="right" vertical="center"/>
    </xf>
    <xf numFmtId="41" fontId="7" fillId="2" borderId="13" xfId="2" applyNumberFormat="1" applyFont="1" applyFill="1" applyBorder="1" applyAlignment="1">
      <alignment vertical="center"/>
    </xf>
    <xf numFmtId="41" fontId="6" fillId="0" borderId="13" xfId="2" applyNumberFormat="1" applyFont="1" applyFill="1" applyBorder="1" applyAlignment="1">
      <alignment vertical="center"/>
    </xf>
    <xf numFmtId="41" fontId="6" fillId="0" borderId="13" xfId="2" applyNumberFormat="1" applyFont="1" applyFill="1" applyBorder="1" applyAlignment="1">
      <alignment vertical="center" wrapText="1"/>
    </xf>
    <xf numFmtId="41" fontId="6" fillId="3" borderId="13" xfId="2" applyNumberFormat="1" applyFont="1" applyFill="1" applyBorder="1" applyAlignment="1">
      <alignment vertical="center"/>
    </xf>
    <xf numFmtId="176" fontId="1" fillId="0" borderId="0" xfId="3" applyNumberFormat="1" applyFont="1" applyAlignment="1" applyProtection="1">
      <protection locked="0"/>
    </xf>
    <xf numFmtId="177" fontId="0" fillId="0" borderId="0" xfId="0" applyNumberFormat="1" applyFont="1" applyAlignment="1" applyProtection="1">
      <protection locked="0"/>
    </xf>
    <xf numFmtId="0" fontId="6" fillId="0" borderId="12" xfId="4" applyFont="1" applyFill="1" applyBorder="1" applyAlignment="1">
      <alignment horizontal="center" vertical="center"/>
    </xf>
    <xf numFmtId="41" fontId="6" fillId="0" borderId="13" xfId="1" applyFont="1" applyFill="1" applyBorder="1" applyAlignment="1">
      <alignment horizontal="center" vertical="center" shrinkToFit="1"/>
    </xf>
    <xf numFmtId="41" fontId="7" fillId="2" borderId="5" xfId="1" applyFont="1" applyFill="1" applyBorder="1" applyAlignment="1">
      <alignment horizontal="center" vertical="center" shrinkToFit="1"/>
    </xf>
    <xf numFmtId="41" fontId="6" fillId="3" borderId="5" xfId="1" applyFont="1" applyFill="1" applyBorder="1" applyAlignment="1">
      <alignment horizontal="center" vertical="center" shrinkToFit="1"/>
    </xf>
    <xf numFmtId="41" fontId="6" fillId="0" borderId="13" xfId="1" applyFont="1" applyFill="1" applyBorder="1" applyAlignment="1">
      <alignment vertical="center" shrinkToFit="1"/>
    </xf>
    <xf numFmtId="176" fontId="0" fillId="0" borderId="0" xfId="3" applyNumberFormat="1" applyFont="1" applyAlignment="1" applyProtection="1">
      <protection locked="0"/>
    </xf>
    <xf numFmtId="0" fontId="0" fillId="0" borderId="0" xfId="0" applyFont="1" applyFill="1" applyProtection="1">
      <protection locked="0"/>
    </xf>
    <xf numFmtId="0" fontId="6" fillId="4" borderId="14" xfId="4" applyFont="1" applyFill="1" applyBorder="1" applyAlignment="1">
      <alignment horizontal="center" vertical="center"/>
    </xf>
    <xf numFmtId="41" fontId="6" fillId="4" borderId="5" xfId="4" applyNumberFormat="1" applyFont="1" applyFill="1" applyBorder="1" applyAlignment="1">
      <alignment horizontal="center" vertical="center"/>
    </xf>
    <xf numFmtId="41" fontId="6" fillId="4" borderId="5" xfId="4" applyNumberFormat="1" applyFont="1" applyFill="1" applyBorder="1" applyAlignment="1">
      <alignment vertical="center"/>
    </xf>
    <xf numFmtId="0" fontId="6" fillId="0" borderId="0" xfId="0" applyFont="1" applyAlignment="1" applyProtection="1">
      <protection locked="0"/>
    </xf>
    <xf numFmtId="0" fontId="6" fillId="0" borderId="14" xfId="4" applyFont="1" applyFill="1" applyBorder="1" applyAlignment="1">
      <alignment horizontal="center" vertical="center" shrinkToFit="1"/>
    </xf>
    <xf numFmtId="41" fontId="6" fillId="0" borderId="5" xfId="1" applyFont="1" applyFill="1" applyBorder="1" applyAlignment="1">
      <alignment horizontal="center" vertical="center" shrinkToFit="1"/>
    </xf>
    <xf numFmtId="0" fontId="6" fillId="4" borderId="14" xfId="4" applyFont="1" applyFill="1" applyBorder="1" applyAlignment="1">
      <alignment horizontal="center" vertical="center" shrinkToFit="1"/>
    </xf>
    <xf numFmtId="41" fontId="6" fillId="4" borderId="5" xfId="1" applyFont="1" applyFill="1" applyBorder="1" applyAlignment="1">
      <alignment horizontal="center" vertical="center" shrinkToFit="1"/>
    </xf>
    <xf numFmtId="0" fontId="6" fillId="5" borderId="12" xfId="4" applyFont="1" applyFill="1" applyBorder="1" applyAlignment="1">
      <alignment horizontal="center" vertical="center" shrinkToFit="1"/>
    </xf>
    <xf numFmtId="41" fontId="6" fillId="4" borderId="13" xfId="4" applyNumberFormat="1" applyFont="1" applyFill="1" applyBorder="1" applyAlignment="1">
      <alignment horizontal="center" vertical="center" shrinkToFit="1"/>
    </xf>
    <xf numFmtId="41" fontId="7" fillId="2" borderId="13" xfId="1" applyFont="1" applyFill="1" applyBorder="1" applyAlignment="1">
      <alignment horizontal="center" vertical="center" shrinkToFit="1"/>
    </xf>
    <xf numFmtId="41" fontId="6" fillId="3" borderId="13" xfId="1" applyFont="1" applyFill="1" applyBorder="1" applyAlignment="1">
      <alignment horizontal="center" vertical="center" shrinkToFit="1"/>
    </xf>
    <xf numFmtId="0" fontId="6" fillId="0" borderId="12" xfId="4" applyFont="1" applyBorder="1" applyAlignment="1">
      <alignment horizontal="center" vertical="center" shrinkToFit="1"/>
    </xf>
    <xf numFmtId="41" fontId="6" fillId="0" borderId="13" xfId="1" applyFont="1" applyBorder="1" applyAlignment="1">
      <alignment horizontal="center" vertical="center" shrinkToFit="1"/>
    </xf>
    <xf numFmtId="0" fontId="6" fillId="0" borderId="14" xfId="4" applyFont="1" applyBorder="1" applyAlignment="1">
      <alignment horizontal="center" vertical="center" shrinkToFit="1"/>
    </xf>
    <xf numFmtId="41" fontId="6" fillId="0" borderId="5" xfId="1" applyFont="1" applyBorder="1" applyAlignment="1">
      <alignment horizontal="center" vertical="center" shrinkToFit="1"/>
    </xf>
    <xf numFmtId="0" fontId="6" fillId="0" borderId="15" xfId="4" applyFont="1" applyBorder="1" applyAlignment="1">
      <alignment horizontal="center" vertical="center" shrinkToFit="1"/>
    </xf>
    <xf numFmtId="41" fontId="6" fillId="0" borderId="10" xfId="1" applyFont="1" applyBorder="1" applyAlignment="1">
      <alignment horizontal="center" vertical="center" shrinkToFit="1"/>
    </xf>
    <xf numFmtId="41" fontId="7" fillId="2" borderId="10" xfId="1" applyFont="1" applyFill="1" applyBorder="1" applyAlignment="1">
      <alignment horizontal="center" vertical="center" shrinkToFit="1"/>
    </xf>
    <xf numFmtId="41" fontId="6" fillId="3" borderId="10" xfId="1" applyFont="1" applyFill="1" applyBorder="1" applyAlignment="1">
      <alignment horizontal="center" vertical="center" shrinkToFit="1"/>
    </xf>
    <xf numFmtId="41" fontId="7" fillId="2" borderId="13" xfId="1" applyFont="1" applyFill="1" applyBorder="1" applyAlignment="1">
      <alignment vertical="center"/>
    </xf>
    <xf numFmtId="41" fontId="7" fillId="2" borderId="13" xfId="2" applyNumberFormat="1" applyFont="1" applyFill="1" applyBorder="1" applyAlignment="1">
      <alignment vertical="center" wrapText="1"/>
    </xf>
    <xf numFmtId="41" fontId="6" fillId="0" borderId="5" xfId="1" applyFont="1" applyBorder="1" applyAlignment="1">
      <alignment horizontal="center" vertical="center" wrapText="1"/>
    </xf>
    <xf numFmtId="41" fontId="6" fillId="0" borderId="13" xfId="1" applyFont="1" applyBorder="1" applyAlignment="1">
      <alignment horizontal="center" vertical="center" wrapText="1"/>
    </xf>
    <xf numFmtId="41" fontId="6" fillId="0" borderId="13" xfId="1" applyFont="1" applyBorder="1" applyAlignment="1">
      <alignment horizontal="center" vertical="center"/>
    </xf>
    <xf numFmtId="41" fontId="6" fillId="3" borderId="13" xfId="1" applyFont="1" applyFill="1" applyBorder="1" applyAlignment="1">
      <alignment vertical="center"/>
    </xf>
    <xf numFmtId="0" fontId="6" fillId="3" borderId="11" xfId="4" applyFont="1" applyFill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  <xf numFmtId="0" fontId="6" fillId="0" borderId="25" xfId="4" applyFont="1" applyBorder="1" applyAlignment="1">
      <alignment horizontal="center" vertical="center" wrapText="1"/>
    </xf>
    <xf numFmtId="41" fontId="6" fillId="0" borderId="27" xfId="1" applyFont="1" applyBorder="1" applyAlignment="1">
      <alignment horizontal="center" vertical="center" wrapText="1"/>
    </xf>
    <xf numFmtId="41" fontId="6" fillId="0" borderId="27" xfId="2" applyNumberFormat="1" applyFont="1" applyFill="1" applyBorder="1" applyAlignment="1">
      <alignment vertical="center" wrapText="1"/>
    </xf>
    <xf numFmtId="41" fontId="6" fillId="0" borderId="27" xfId="1" applyFont="1" applyFill="1" applyBorder="1" applyAlignment="1">
      <alignment horizontal="center" vertical="center" shrinkToFit="1"/>
    </xf>
    <xf numFmtId="41" fontId="6" fillId="4" borderId="21" xfId="4" applyNumberFormat="1" applyFont="1" applyFill="1" applyBorder="1" applyAlignment="1">
      <alignment horizontal="center" vertical="center"/>
    </xf>
    <xf numFmtId="41" fontId="6" fillId="0" borderId="21" xfId="1" applyFont="1" applyFill="1" applyBorder="1" applyAlignment="1">
      <alignment horizontal="center" vertical="center" shrinkToFit="1"/>
    </xf>
    <xf numFmtId="41" fontId="6" fillId="4" borderId="21" xfId="1" applyFont="1" applyFill="1" applyBorder="1" applyAlignment="1">
      <alignment horizontal="center" vertical="center" shrinkToFit="1"/>
    </xf>
    <xf numFmtId="41" fontId="6" fillId="4" borderId="27" xfId="4" applyNumberFormat="1" applyFont="1" applyFill="1" applyBorder="1" applyAlignment="1">
      <alignment horizontal="center" vertical="center" shrinkToFit="1"/>
    </xf>
    <xf numFmtId="41" fontId="6" fillId="0" borderId="27" xfId="1" applyFont="1" applyBorder="1" applyAlignment="1">
      <alignment horizontal="left" vertical="center" shrinkToFit="1"/>
    </xf>
    <xf numFmtId="41" fontId="6" fillId="0" borderId="27" xfId="1" applyFont="1" applyBorder="1" applyAlignment="1">
      <alignment horizontal="center" vertical="center" shrinkToFit="1"/>
    </xf>
    <xf numFmtId="41" fontId="6" fillId="0" borderId="21" xfId="1" applyFont="1" applyBorder="1" applyAlignment="1">
      <alignment horizontal="center" vertical="center" shrinkToFit="1"/>
    </xf>
    <xf numFmtId="41" fontId="6" fillId="0" borderId="26" xfId="1" applyFont="1" applyBorder="1" applyAlignment="1">
      <alignment horizontal="center" vertical="center" shrinkToFit="1"/>
    </xf>
    <xf numFmtId="41" fontId="6" fillId="0" borderId="13" xfId="1" applyFont="1" applyBorder="1" applyAlignment="1">
      <alignment horizontal="left" vertical="center" shrinkToFit="1"/>
    </xf>
    <xf numFmtId="41" fontId="7" fillId="2" borderId="13" xfId="1" applyFont="1" applyFill="1" applyBorder="1" applyAlignment="1">
      <alignment vertical="center" wrapText="1"/>
    </xf>
    <xf numFmtId="41" fontId="6" fillId="0" borderId="28" xfId="1" applyFont="1" applyBorder="1" applyAlignment="1">
      <alignment horizontal="center" vertical="center"/>
    </xf>
    <xf numFmtId="41" fontId="6" fillId="0" borderId="29" xfId="1" applyFont="1" applyBorder="1" applyAlignment="1">
      <alignment horizontal="center" vertical="center" wrapText="1"/>
    </xf>
    <xf numFmtId="0" fontId="6" fillId="0" borderId="12" xfId="1" applyNumberFormat="1" applyFont="1" applyBorder="1" applyAlignment="1">
      <alignment horizontal="center" vertical="center"/>
    </xf>
    <xf numFmtId="41" fontId="7" fillId="2" borderId="5" xfId="1" applyFont="1" applyFill="1" applyBorder="1" applyAlignment="1">
      <alignment vertical="center" wrapText="1"/>
    </xf>
    <xf numFmtId="41" fontId="7" fillId="2" borderId="5" xfId="1" applyFont="1" applyFill="1" applyBorder="1" applyAlignment="1">
      <alignment vertical="center"/>
    </xf>
    <xf numFmtId="41" fontId="6" fillId="0" borderId="5" xfId="1" applyFont="1" applyBorder="1" applyAlignment="1">
      <alignment horizontal="center" vertical="center"/>
    </xf>
    <xf numFmtId="41" fontId="6" fillId="3" borderId="5" xfId="1" applyFont="1" applyFill="1" applyBorder="1" applyAlignment="1">
      <alignment vertical="center"/>
    </xf>
    <xf numFmtId="41" fontId="6" fillId="0" borderId="7" xfId="1" applyFont="1" applyBorder="1" applyAlignment="1">
      <alignment horizontal="center" vertical="center"/>
    </xf>
    <xf numFmtId="41" fontId="6" fillId="0" borderId="30" xfId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4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84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10" borderId="71" xfId="0" applyFont="1" applyFill="1" applyBorder="1" applyAlignment="1" applyProtection="1">
      <alignment horizontal="center" vertical="center"/>
    </xf>
    <xf numFmtId="184" fontId="49" fillId="45" borderId="62" xfId="1" applyNumberFormat="1" applyFont="1" applyFill="1" applyBorder="1" applyAlignment="1" applyProtection="1">
      <alignment horizontal="right" vertical="center"/>
    </xf>
    <xf numFmtId="184" fontId="49" fillId="45" borderId="64" xfId="1" applyNumberFormat="1" applyFont="1" applyFill="1" applyBorder="1" applyAlignment="1" applyProtection="1">
      <alignment horizontal="right" vertical="center"/>
    </xf>
    <xf numFmtId="184" fontId="49" fillId="8" borderId="88" xfId="1" applyNumberFormat="1" applyFont="1" applyFill="1" applyBorder="1" applyAlignment="1" applyProtection="1">
      <alignment horizontal="right" vertical="center"/>
    </xf>
    <xf numFmtId="184" fontId="49" fillId="8" borderId="62" xfId="1" applyNumberFormat="1" applyFont="1" applyFill="1" applyBorder="1" applyAlignment="1" applyProtection="1">
      <alignment horizontal="right" vertical="center"/>
    </xf>
    <xf numFmtId="184" fontId="49" fillId="8" borderId="67" xfId="1" applyNumberFormat="1" applyFont="1" applyFill="1" applyBorder="1" applyAlignment="1" applyProtection="1">
      <alignment horizontal="right" vertical="center"/>
    </xf>
    <xf numFmtId="184" fontId="49" fillId="8" borderId="71" xfId="1" applyNumberFormat="1" applyFont="1" applyFill="1" applyBorder="1" applyAlignment="1" applyProtection="1">
      <alignment horizontal="right" vertical="center"/>
    </xf>
    <xf numFmtId="184" fontId="50" fillId="8" borderId="68" xfId="1" applyNumberFormat="1" applyFont="1" applyFill="1" applyBorder="1" applyAlignment="1" applyProtection="1">
      <alignment horizontal="right" vertical="center"/>
    </xf>
    <xf numFmtId="184" fontId="49" fillId="8" borderId="68" xfId="1" applyNumberFormat="1" applyFont="1" applyFill="1" applyBorder="1" applyAlignment="1" applyProtection="1">
      <alignment horizontal="right" vertical="center"/>
    </xf>
    <xf numFmtId="184" fontId="49" fillId="8" borderId="65" xfId="1" applyNumberFormat="1" applyFont="1" applyFill="1" applyBorder="1" applyAlignment="1" applyProtection="1">
      <alignment horizontal="right" vertical="center"/>
    </xf>
    <xf numFmtId="184" fontId="49" fillId="8" borderId="66" xfId="1" applyNumberFormat="1" applyFont="1" applyFill="1" applyBorder="1" applyAlignment="1" applyProtection="1">
      <alignment horizontal="right" vertical="center"/>
    </xf>
    <xf numFmtId="184" fontId="49" fillId="8" borderId="92" xfId="1" applyNumberFormat="1" applyFont="1" applyFill="1" applyBorder="1" applyAlignment="1" applyProtection="1">
      <alignment horizontal="right" vertical="center"/>
    </xf>
    <xf numFmtId="0" fontId="51" fillId="10" borderId="71" xfId="0" applyFont="1" applyFill="1" applyBorder="1" applyAlignment="1" applyProtection="1">
      <alignment horizontal="center" vertical="center"/>
    </xf>
    <xf numFmtId="184" fontId="52" fillId="10" borderId="62" xfId="1" applyNumberFormat="1" applyFont="1" applyFill="1" applyBorder="1" applyAlignment="1" applyProtection="1">
      <alignment horizontal="right" vertical="center"/>
    </xf>
    <xf numFmtId="184" fontId="52" fillId="10" borderId="19" xfId="1" applyNumberFormat="1" applyFont="1" applyFill="1" applyBorder="1" applyAlignment="1" applyProtection="1">
      <alignment horizontal="right" vertical="center"/>
    </xf>
    <xf numFmtId="184" fontId="52" fillId="45" borderId="78" xfId="1" applyNumberFormat="1" applyFont="1" applyFill="1" applyBorder="1" applyAlignment="1" applyProtection="1">
      <alignment horizontal="right" vertical="center"/>
    </xf>
    <xf numFmtId="184" fontId="52" fillId="10" borderId="65" xfId="1" applyNumberFormat="1" applyFont="1" applyFill="1" applyBorder="1" applyAlignment="1" applyProtection="1">
      <alignment horizontal="right" vertical="center"/>
    </xf>
    <xf numFmtId="184" fontId="52" fillId="10" borderId="88" xfId="1" applyNumberFormat="1" applyFont="1" applyFill="1" applyBorder="1" applyAlignment="1" applyProtection="1">
      <alignment horizontal="right" vertical="center"/>
    </xf>
    <xf numFmtId="184" fontId="52" fillId="10" borderId="68" xfId="1" applyNumberFormat="1" applyFont="1" applyFill="1" applyBorder="1" applyAlignment="1" applyProtection="1">
      <alignment horizontal="right" vertical="center"/>
    </xf>
    <xf numFmtId="184" fontId="52" fillId="10" borderId="66" xfId="1" applyNumberFormat="1" applyFont="1" applyFill="1" applyBorder="1" applyAlignment="1" applyProtection="1">
      <alignment horizontal="right" vertical="center"/>
    </xf>
    <xf numFmtId="184" fontId="52" fillId="45" borderId="62" xfId="1" applyNumberFormat="1" applyFont="1" applyFill="1" applyBorder="1" applyAlignment="1" applyProtection="1">
      <alignment horizontal="right" vertical="center"/>
    </xf>
    <xf numFmtId="184" fontId="52" fillId="10" borderId="67" xfId="1" applyNumberFormat="1" applyFont="1" applyFill="1" applyBorder="1" applyAlignment="1" applyProtection="1">
      <alignment horizontal="right" vertical="center"/>
    </xf>
    <xf numFmtId="184" fontId="52" fillId="10" borderId="64" xfId="1" applyNumberFormat="1" applyFont="1" applyFill="1" applyBorder="1" applyAlignment="1" applyProtection="1">
      <alignment horizontal="right" vertical="center"/>
    </xf>
    <xf numFmtId="0" fontId="26" fillId="0" borderId="0" xfId="0" applyFont="1"/>
    <xf numFmtId="184" fontId="26" fillId="0" borderId="0" xfId="0" applyNumberFormat="1" applyFont="1" applyFill="1" applyProtection="1">
      <protection locked="0"/>
    </xf>
    <xf numFmtId="0" fontId="53" fillId="0" borderId="14" xfId="1" applyNumberFormat="1" applyFont="1" applyBorder="1" applyAlignment="1">
      <alignment horizontal="center" vertical="center"/>
    </xf>
    <xf numFmtId="41" fontId="54" fillId="2" borderId="5" xfId="1" applyFont="1" applyFill="1" applyBorder="1" applyAlignment="1">
      <alignment vertical="center" wrapText="1"/>
    </xf>
    <xf numFmtId="41" fontId="53" fillId="0" borderId="5" xfId="1" applyFont="1" applyBorder="1" applyAlignment="1">
      <alignment horizontal="center" vertical="center" wrapText="1"/>
    </xf>
    <xf numFmtId="41" fontId="54" fillId="2" borderId="5" xfId="1" applyFont="1" applyFill="1" applyBorder="1" applyAlignment="1">
      <alignment vertical="center"/>
    </xf>
    <xf numFmtId="41" fontId="53" fillId="0" borderId="5" xfId="1" applyFont="1" applyBorder="1" applyAlignment="1">
      <alignment horizontal="center" vertical="center"/>
    </xf>
    <xf numFmtId="41" fontId="53" fillId="3" borderId="5" xfId="1" applyFont="1" applyFill="1" applyBorder="1" applyAlignment="1">
      <alignment vertical="center"/>
    </xf>
    <xf numFmtId="41" fontId="53" fillId="0" borderId="7" xfId="1" applyFont="1" applyBorder="1" applyAlignment="1">
      <alignment horizontal="center" vertical="center"/>
    </xf>
    <xf numFmtId="41" fontId="53" fillId="0" borderId="30" xfId="1" applyFont="1" applyBorder="1" applyAlignment="1">
      <alignment horizontal="center" vertical="center" wrapText="1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13" borderId="89" xfId="0" applyFont="1" applyFill="1" applyBorder="1" applyAlignment="1" applyProtection="1">
      <alignment horizontal="left" vertical="center" wrapText="1"/>
    </xf>
    <xf numFmtId="0" fontId="0" fillId="13" borderId="90" xfId="0" applyFont="1" applyFill="1" applyBorder="1" applyAlignment="1" applyProtection="1">
      <alignment horizontal="left" vertical="center" wrapText="1"/>
    </xf>
    <xf numFmtId="0" fontId="0" fillId="13" borderId="91" xfId="0" applyFont="1" applyFill="1" applyBorder="1" applyAlignment="1" applyProtection="1">
      <alignment horizontal="left" vertical="center" wrapText="1"/>
    </xf>
    <xf numFmtId="0" fontId="0" fillId="11" borderId="60" xfId="0" applyFont="1" applyFill="1" applyBorder="1" applyAlignment="1" applyProtection="1">
      <alignment horizontal="center" vertical="center" wrapText="1"/>
    </xf>
    <xf numFmtId="0" fontId="0" fillId="11" borderId="34" xfId="0" applyFont="1" applyFill="1" applyBorder="1" applyAlignment="1" applyProtection="1">
      <alignment horizontal="center" vertical="center" wrapText="1"/>
    </xf>
    <xf numFmtId="0" fontId="0" fillId="11" borderId="50" xfId="0" applyFont="1" applyFill="1" applyBorder="1" applyAlignment="1" applyProtection="1">
      <alignment horizontal="center" vertical="center" wrapText="1"/>
    </xf>
    <xf numFmtId="0" fontId="0" fillId="11" borderId="61" xfId="0" applyFont="1" applyFill="1" applyBorder="1" applyAlignment="1" applyProtection="1">
      <alignment horizontal="center" vertical="center" wrapText="1"/>
    </xf>
    <xf numFmtId="0" fontId="0" fillId="11" borderId="35" xfId="0" applyFont="1" applyFill="1" applyBorder="1" applyAlignment="1" applyProtection="1">
      <alignment horizontal="center" vertical="center" wrapText="1"/>
    </xf>
    <xf numFmtId="0" fontId="0" fillId="11" borderId="49" xfId="0" applyFont="1" applyFill="1" applyBorder="1" applyAlignment="1" applyProtection="1">
      <alignment horizontal="center" vertical="center" wrapText="1"/>
    </xf>
    <xf numFmtId="0" fontId="0" fillId="14" borderId="79" xfId="0" applyFont="1" applyFill="1" applyBorder="1" applyAlignment="1" applyProtection="1">
      <alignment horizontal="center" vertical="center"/>
    </xf>
    <xf numFmtId="0" fontId="0" fillId="14" borderId="22" xfId="0" applyFont="1" applyFill="1" applyBorder="1" applyAlignment="1" applyProtection="1">
      <alignment horizontal="center" vertical="center"/>
    </xf>
    <xf numFmtId="0" fontId="0" fillId="14" borderId="23" xfId="0" applyFont="1" applyFill="1" applyBorder="1" applyAlignment="1" applyProtection="1">
      <alignment horizontal="center" vertical="center"/>
    </xf>
    <xf numFmtId="0" fontId="0" fillId="11" borderId="86" xfId="0" applyFont="1" applyFill="1" applyBorder="1" applyAlignment="1" applyProtection="1">
      <alignment horizontal="center" vertical="center"/>
    </xf>
    <xf numFmtId="0" fontId="0" fillId="11" borderId="70" xfId="0" applyFont="1" applyFill="1" applyBorder="1" applyAlignment="1" applyProtection="1">
      <alignment horizontal="center" vertical="center"/>
    </xf>
    <xf numFmtId="0" fontId="0" fillId="11" borderId="87" xfId="0" applyFont="1" applyFill="1" applyBorder="1" applyAlignment="1" applyProtection="1">
      <alignment horizontal="center" vertical="center"/>
    </xf>
    <xf numFmtId="0" fontId="0" fillId="11" borderId="36" xfId="0" applyFont="1" applyFill="1" applyBorder="1" applyAlignment="1" applyProtection="1">
      <alignment horizontal="center" vertical="center"/>
    </xf>
    <xf numFmtId="0" fontId="0" fillId="11" borderId="44" xfId="0" applyFont="1" applyFill="1" applyBorder="1" applyAlignment="1" applyProtection="1">
      <alignment horizontal="center" vertical="center"/>
    </xf>
    <xf numFmtId="0" fontId="0" fillId="11" borderId="37" xfId="0" applyFont="1" applyFill="1" applyBorder="1" applyAlignment="1" applyProtection="1">
      <alignment horizontal="center" vertical="center" wrapText="1"/>
    </xf>
    <xf numFmtId="0" fontId="0" fillId="11" borderId="42" xfId="0" applyFont="1" applyFill="1" applyBorder="1" applyAlignment="1" applyProtection="1">
      <alignment horizontal="center" vertical="center" wrapText="1"/>
    </xf>
    <xf numFmtId="0" fontId="0" fillId="11" borderId="37" xfId="0" applyFont="1" applyFill="1" applyBorder="1" applyAlignment="1" applyProtection="1">
      <alignment horizontal="center" vertical="center"/>
    </xf>
    <xf numFmtId="0" fontId="0" fillId="11" borderId="42" xfId="0" applyFont="1" applyFill="1" applyBorder="1" applyAlignment="1" applyProtection="1">
      <alignment horizontal="center" vertical="center"/>
    </xf>
    <xf numFmtId="0" fontId="0" fillId="12" borderId="69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0" fillId="11" borderId="79" xfId="0" applyFont="1" applyFill="1" applyBorder="1" applyAlignment="1" applyProtection="1">
      <alignment horizontal="center" vertical="center"/>
      <protection locked="0"/>
    </xf>
    <xf numFmtId="0" fontId="20" fillId="0" borderId="85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0" fillId="11" borderId="6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2" borderId="72" xfId="0" applyFont="1" applyFill="1" applyBorder="1" applyAlignment="1" applyProtection="1">
      <alignment horizontal="center" vertical="center" wrapText="1"/>
    </xf>
    <xf numFmtId="0" fontId="0" fillId="12" borderId="73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0" fillId="14" borderId="36" xfId="0" applyFont="1" applyFill="1" applyBorder="1" applyAlignment="1" applyProtection="1">
      <alignment horizontal="center" vertical="center"/>
    </xf>
    <xf numFmtId="0" fontId="0" fillId="14" borderId="44" xfId="0" applyFont="1" applyFill="1" applyBorder="1" applyAlignment="1" applyProtection="1">
      <alignment horizontal="center" vertical="center"/>
    </xf>
    <xf numFmtId="0" fontId="0" fillId="14" borderId="38" xfId="0" applyFont="1" applyFill="1" applyBorder="1" applyAlignment="1" applyProtection="1">
      <alignment horizontal="center" vertical="center"/>
    </xf>
    <xf numFmtId="0" fontId="0" fillId="14" borderId="43" xfId="0" applyFont="1" applyFill="1" applyBorder="1" applyAlignment="1" applyProtection="1">
      <alignment horizontal="center" vertical="center"/>
    </xf>
    <xf numFmtId="0" fontId="20" fillId="12" borderId="41" xfId="0" applyFont="1" applyFill="1" applyBorder="1" applyAlignment="1" applyProtection="1">
      <alignment horizontal="center" vertical="center"/>
    </xf>
    <xf numFmtId="0" fontId="20" fillId="12" borderId="46" xfId="0" applyFont="1" applyFill="1" applyBorder="1" applyAlignment="1" applyProtection="1">
      <alignment horizontal="center" vertical="center"/>
    </xf>
    <xf numFmtId="0" fontId="20" fillId="12" borderId="83" xfId="0" applyFont="1" applyFill="1" applyBorder="1" applyAlignment="1" applyProtection="1">
      <alignment horizontal="center" vertical="center"/>
    </xf>
    <xf numFmtId="0" fontId="0" fillId="12" borderId="36" xfId="0" applyFont="1" applyFill="1" applyBorder="1" applyAlignment="1" applyProtection="1">
      <alignment horizontal="center" vertical="center" wrapText="1"/>
    </xf>
    <xf numFmtId="0" fontId="0" fillId="12" borderId="44" xfId="0" applyFont="1" applyFill="1" applyBorder="1" applyAlignment="1" applyProtection="1">
      <alignment horizontal="center" vertical="center" wrapText="1"/>
    </xf>
    <xf numFmtId="0" fontId="0" fillId="12" borderId="37" xfId="0" applyFont="1" applyFill="1" applyBorder="1" applyAlignment="1" applyProtection="1">
      <alignment horizontal="center" vertical="center" wrapText="1"/>
    </xf>
    <xf numFmtId="0" fontId="0" fillId="12" borderId="42" xfId="0" applyFont="1" applyFill="1" applyBorder="1" applyAlignment="1" applyProtection="1">
      <alignment horizontal="center" vertical="center" wrapText="1"/>
    </xf>
    <xf numFmtId="0" fontId="20" fillId="12" borderId="74" xfId="0" applyFont="1" applyFill="1" applyBorder="1" applyAlignment="1" applyProtection="1">
      <alignment horizontal="center" vertical="center"/>
    </xf>
    <xf numFmtId="0" fontId="20" fillId="12" borderId="75" xfId="0" applyFont="1" applyFill="1" applyBorder="1" applyAlignment="1" applyProtection="1">
      <alignment horizontal="center" vertical="center"/>
    </xf>
    <xf numFmtId="0" fontId="20" fillId="12" borderId="76" xfId="0" applyFont="1" applyFill="1" applyBorder="1" applyAlignment="1" applyProtection="1">
      <alignment horizontal="center" vertical="center"/>
    </xf>
    <xf numFmtId="0" fontId="20" fillId="12" borderId="77" xfId="0" applyFont="1" applyFill="1" applyBorder="1" applyAlignment="1" applyProtection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12" borderId="37" xfId="0" applyFont="1" applyFill="1" applyBorder="1" applyAlignment="1" applyProtection="1">
      <alignment horizontal="center" vertical="center"/>
    </xf>
    <xf numFmtId="0" fontId="0" fillId="12" borderId="42" xfId="0" applyFont="1" applyFill="1" applyBorder="1" applyAlignment="1" applyProtection="1">
      <alignment horizontal="center" vertical="center"/>
    </xf>
    <xf numFmtId="0" fontId="20" fillId="14" borderId="60" xfId="0" applyFont="1" applyFill="1" applyBorder="1" applyAlignment="1" applyProtection="1">
      <alignment horizontal="center" vertical="center"/>
    </xf>
    <xf numFmtId="0" fontId="20" fillId="14" borderId="34" xfId="0" applyFont="1" applyFill="1" applyBorder="1" applyAlignment="1" applyProtection="1">
      <alignment horizontal="center" vertical="center"/>
    </xf>
    <xf numFmtId="0" fontId="20" fillId="14" borderId="50" xfId="0" applyFont="1" applyFill="1" applyBorder="1" applyAlignment="1" applyProtection="1">
      <alignment horizontal="center" vertical="center"/>
    </xf>
    <xf numFmtId="0" fontId="20" fillId="12" borderId="81" xfId="0" applyFont="1" applyFill="1" applyBorder="1" applyAlignment="1" applyProtection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2" borderId="39" xfId="0" applyFont="1" applyFill="1" applyBorder="1" applyAlignment="1" applyProtection="1">
      <alignment horizontal="center" vertical="center" wrapText="1"/>
    </xf>
    <xf numFmtId="0" fontId="0" fillId="12" borderId="47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12" borderId="63" xfId="0" applyFont="1" applyFill="1" applyBorder="1" applyAlignment="1" applyProtection="1">
      <alignment horizontal="center" vertical="center"/>
    </xf>
    <xf numFmtId="0" fontId="0" fillId="12" borderId="45" xfId="0" applyFont="1" applyFill="1" applyBorder="1" applyAlignment="1" applyProtection="1">
      <alignment horizontal="center" vertical="center"/>
    </xf>
    <xf numFmtId="0" fontId="20" fillId="11" borderId="79" xfId="0" applyFont="1" applyFill="1" applyBorder="1" applyAlignment="1" applyProtection="1">
      <alignment horizontal="center" vertical="center"/>
    </xf>
    <xf numFmtId="0" fontId="20" fillId="11" borderId="22" xfId="0" applyFont="1" applyFill="1" applyBorder="1" applyAlignment="1" applyProtection="1">
      <alignment horizontal="center" vertical="center"/>
    </xf>
    <xf numFmtId="0" fontId="20" fillId="11" borderId="23" xfId="0" applyFont="1" applyFill="1" applyBorder="1" applyAlignment="1" applyProtection="1">
      <alignment horizontal="center" vertical="center"/>
    </xf>
    <xf numFmtId="0" fontId="20" fillId="12" borderId="79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11" borderId="39" xfId="0" applyFont="1" applyFill="1" applyBorder="1" applyAlignment="1" applyProtection="1">
      <alignment horizontal="center" vertical="center" wrapText="1"/>
    </xf>
    <xf numFmtId="0" fontId="0" fillId="11" borderId="47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41" fontId="6" fillId="0" borderId="7" xfId="1" applyFont="1" applyBorder="1" applyAlignment="1">
      <alignment horizontal="center" vertical="center" shrinkToFit="1"/>
    </xf>
    <xf numFmtId="41" fontId="6" fillId="0" borderId="8" xfId="1" applyFont="1" applyBorder="1" applyAlignment="1">
      <alignment horizontal="center" vertical="center" shrinkToFit="1"/>
    </xf>
    <xf numFmtId="41" fontId="6" fillId="0" borderId="9" xfId="1" applyFont="1" applyBorder="1" applyAlignment="1">
      <alignment horizontal="center" vertical="center" shrinkToFit="1"/>
    </xf>
    <xf numFmtId="0" fontId="1" fillId="0" borderId="8" xfId="4" applyBorder="1" applyAlignment="1">
      <alignment horizontal="center" vertical="center" shrinkToFit="1"/>
    </xf>
    <xf numFmtId="0" fontId="1" fillId="0" borderId="9" xfId="4" applyBorder="1" applyAlignment="1">
      <alignment horizontal="center" vertical="center" shrinkToFit="1"/>
    </xf>
    <xf numFmtId="41" fontId="6" fillId="4" borderId="7" xfId="1" applyFont="1" applyFill="1" applyBorder="1" applyAlignment="1">
      <alignment horizontal="center" vertical="center" shrinkToFit="1"/>
    </xf>
    <xf numFmtId="41" fontId="6" fillId="4" borderId="8" xfId="1" applyFont="1" applyFill="1" applyBorder="1" applyAlignment="1">
      <alignment horizontal="center" vertical="center" shrinkToFit="1"/>
    </xf>
    <xf numFmtId="41" fontId="6" fillId="4" borderId="9" xfId="1" applyFont="1" applyFill="1" applyBorder="1" applyAlignment="1">
      <alignment horizontal="center" vertical="center" shrinkToFit="1"/>
    </xf>
    <xf numFmtId="41" fontId="6" fillId="4" borderId="7" xfId="4" applyNumberFormat="1" applyFont="1" applyFill="1" applyBorder="1" applyAlignment="1">
      <alignment horizontal="center" vertical="center" shrinkToFit="1"/>
    </xf>
    <xf numFmtId="41" fontId="6" fillId="4" borderId="8" xfId="4" applyNumberFormat="1" applyFont="1" applyFill="1" applyBorder="1" applyAlignment="1">
      <alignment horizontal="center" vertical="center" shrinkToFit="1"/>
    </xf>
    <xf numFmtId="41" fontId="6" fillId="4" borderId="9" xfId="4" applyNumberFormat="1" applyFont="1" applyFill="1" applyBorder="1" applyAlignment="1">
      <alignment horizontal="center" vertical="center" shrinkToFit="1"/>
    </xf>
    <xf numFmtId="0" fontId="6" fillId="2" borderId="20" xfId="4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41" fontId="6" fillId="0" borderId="7" xfId="1" applyFont="1" applyFill="1" applyBorder="1" applyAlignment="1">
      <alignment horizontal="center" vertical="center" shrinkToFit="1"/>
    </xf>
    <xf numFmtId="41" fontId="6" fillId="0" borderId="8" xfId="1" applyFont="1" applyFill="1" applyBorder="1" applyAlignment="1">
      <alignment horizontal="center" vertical="center" shrinkToFit="1"/>
    </xf>
    <xf numFmtId="41" fontId="6" fillId="0" borderId="9" xfId="1" applyFont="1" applyFill="1" applyBorder="1" applyAlignment="1">
      <alignment horizontal="center" vertical="center" shrinkToFit="1"/>
    </xf>
    <xf numFmtId="41" fontId="6" fillId="0" borderId="16" xfId="1" applyFont="1" applyBorder="1" applyAlignment="1">
      <alignment horizontal="center" vertical="center" shrinkToFit="1"/>
    </xf>
    <xf numFmtId="41" fontId="6" fillId="0" borderId="17" xfId="1" applyFont="1" applyBorder="1" applyAlignment="1">
      <alignment horizontal="center" vertical="center" shrinkToFit="1"/>
    </xf>
    <xf numFmtId="0" fontId="1" fillId="0" borderId="17" xfId="4" applyBorder="1" applyAlignment="1">
      <alignment horizontal="center" vertical="center" shrinkToFit="1"/>
    </xf>
    <xf numFmtId="0" fontId="1" fillId="0" borderId="18" xfId="4" applyBorder="1" applyAlignment="1">
      <alignment horizontal="center" vertical="center" shrinkToFit="1"/>
    </xf>
    <xf numFmtId="41" fontId="6" fillId="0" borderId="18" xfId="1" applyFont="1" applyBorder="1" applyAlignment="1">
      <alignment horizontal="center" vertical="center" shrinkToFit="1"/>
    </xf>
    <xf numFmtId="0" fontId="6" fillId="0" borderId="5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22" xfId="4" applyFont="1" applyBorder="1" applyAlignment="1">
      <alignment horizontal="center" vertical="center" wrapText="1"/>
    </xf>
    <xf numFmtId="0" fontId="6" fillId="0" borderId="23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top"/>
    </xf>
    <xf numFmtId="0" fontId="6" fillId="0" borderId="31" xfId="4" applyFont="1" applyBorder="1" applyAlignment="1">
      <alignment horizontal="left" vertical="center" wrapText="1"/>
    </xf>
    <xf numFmtId="0" fontId="6" fillId="0" borderId="32" xfId="4" applyFont="1" applyBorder="1" applyAlignment="1">
      <alignment horizontal="left" vertical="center" wrapText="1"/>
    </xf>
    <xf numFmtId="0" fontId="6" fillId="0" borderId="33" xfId="4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</cellXfs>
  <cellStyles count="121">
    <cellStyle name="20% - 강조색1 2" xfId="42"/>
    <cellStyle name="20% - 강조색2 2" xfId="5"/>
    <cellStyle name="20% - 강조색2 2 2" xfId="43"/>
    <cellStyle name="20% - 강조색3 2" xfId="44"/>
    <cellStyle name="20% - 강조색4 2" xfId="45"/>
    <cellStyle name="20% - 강조색5 2" xfId="46"/>
    <cellStyle name="20% - 강조색6 2" xfId="47"/>
    <cellStyle name="20% - 강조색6 2 2" xfId="48"/>
    <cellStyle name="40% - 강조색1 2" xfId="49"/>
    <cellStyle name="40% - 강조색2 2" xfId="50"/>
    <cellStyle name="40% - 강조색3 2" xfId="51"/>
    <cellStyle name="40% - 강조색4 2" xfId="52"/>
    <cellStyle name="40% - 강조색5 2" xfId="53"/>
    <cellStyle name="40% - 강조색6 2" xfId="54"/>
    <cellStyle name="60% - 강조색1 2" xfId="55"/>
    <cellStyle name="60% - 강조색2 2" xfId="56"/>
    <cellStyle name="60% - 강조색3 2" xfId="57"/>
    <cellStyle name="60% - 강조색4 2" xfId="58"/>
    <cellStyle name="60% - 강조색5 2" xfId="59"/>
    <cellStyle name="60% - 강조색6 2" xfId="60"/>
    <cellStyle name="AeE­ [0]_INQUIRY ¿μ¾÷AßAø " xfId="18"/>
    <cellStyle name="AeE­_INQUIRY ¿μ¾÷AßAø " xfId="19"/>
    <cellStyle name="ALIGNMENT" xfId="20"/>
    <cellStyle name="ALIGNMENT 2" xfId="61"/>
    <cellStyle name="ALIGNMENT 3" xfId="62"/>
    <cellStyle name="AÞ¸¶ [0]_INQUIRY ¿μ¾÷AßAø " xfId="21"/>
    <cellStyle name="AÞ¸¶_INQUIRY ¿μ¾÷AßAø " xfId="22"/>
    <cellStyle name="C￥AØ_¿μ¾÷CoE² 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Grey" xfId="28"/>
    <cellStyle name="Grey 2" xfId="63"/>
    <cellStyle name="Grey 3" xfId="64"/>
    <cellStyle name="Header1" xfId="29"/>
    <cellStyle name="Header1 2" xfId="65"/>
    <cellStyle name="Header1 3" xfId="66"/>
    <cellStyle name="Header2" xfId="30"/>
    <cellStyle name="Header2 2" xfId="67"/>
    <cellStyle name="Header2 3" xfId="68"/>
    <cellStyle name="Hyperlink_NEGS" xfId="31"/>
    <cellStyle name="Input [yellow]" xfId="32"/>
    <cellStyle name="Input [yellow] 2" xfId="69"/>
    <cellStyle name="Input [yellow] 3" xfId="70"/>
    <cellStyle name="Normal - Style1" xfId="33"/>
    <cellStyle name="Normal_ SG&amp;A Bridge " xfId="34"/>
    <cellStyle name="Œ…?æ맖?e [0.00]_laroux" xfId="35"/>
    <cellStyle name="Œ…?æ맖?e_laroux" xfId="36"/>
    <cellStyle name="Percent [2]" xfId="37"/>
    <cellStyle name="Percent [2] 2" xfId="71"/>
    <cellStyle name="Percent [2] 3" xfId="72"/>
    <cellStyle name="강조색1 2" xfId="73"/>
    <cellStyle name="강조색2 2" xfId="74"/>
    <cellStyle name="강조색3 2" xfId="75"/>
    <cellStyle name="강조색4 2" xfId="76"/>
    <cellStyle name="강조색5 2" xfId="77"/>
    <cellStyle name="강조색6 2" xfId="78"/>
    <cellStyle name="경고문 2" xfId="79"/>
    <cellStyle name="계산 2" xfId="80"/>
    <cellStyle name="나쁨 2" xfId="81"/>
    <cellStyle name="뒤에 오는 하이퍼링크_Book1" xfId="6"/>
    <cellStyle name="똿뗦먛귟 [0.00]_PRODUCT DETAIL Q1" xfId="7"/>
    <cellStyle name="똿뗦먛귟_PRODUCT DETAIL Q1" xfId="8"/>
    <cellStyle name="메모 2" xfId="82"/>
    <cellStyle name="믅됞 [0.00]_PRODUCT DETAIL Q1" xfId="9"/>
    <cellStyle name="믅됞_PRODUCT DETAIL Q1" xfId="10"/>
    <cellStyle name="백분율" xfId="3" builtinId="5"/>
    <cellStyle name="백분율 2" xfId="103"/>
    <cellStyle name="보통 2" xfId="83"/>
    <cellStyle name="뷭?_BOOKSHIP" xfId="11"/>
    <cellStyle name="설명 텍스트 2" xfId="84"/>
    <cellStyle name="셀 확인 2" xfId="85"/>
    <cellStyle name="쉼표 [0]" xfId="1" builtinId="6"/>
    <cellStyle name="쉼표 [0] 2" xfId="12"/>
    <cellStyle name="쉼표 [0] 3" xfId="104"/>
    <cellStyle name="스타일 1" xfId="13"/>
    <cellStyle name="스타일 1 2" xfId="86"/>
    <cellStyle name="스타일 1 3" xfId="87"/>
    <cellStyle name="연결된 셀 2" xfId="88"/>
    <cellStyle name="요약 2" xfId="89"/>
    <cellStyle name="입력 2" xfId="90"/>
    <cellStyle name="제목 1 2" xfId="91"/>
    <cellStyle name="제목 2 2" xfId="92"/>
    <cellStyle name="제목 3 2" xfId="93"/>
    <cellStyle name="제목 4 2" xfId="94"/>
    <cellStyle name="제목 5" xfId="95"/>
    <cellStyle name="좋음 2" xfId="96"/>
    <cellStyle name="지정되지 않음" xfId="14"/>
    <cellStyle name="지정되지 않음 2" xfId="97"/>
    <cellStyle name="지정되지 않음 3" xfId="98"/>
    <cellStyle name="출력 2" xfId="99"/>
    <cellStyle name="콤마 [0]_1202" xfId="15"/>
    <cellStyle name="콤마_1202" xfId="16"/>
    <cellStyle name="통화 [0]" xfId="2" builtinId="7"/>
    <cellStyle name="표준" xfId="0" builtinId="0"/>
    <cellStyle name="표준 10" xfId="105"/>
    <cellStyle name="표준 100" xfId="106"/>
    <cellStyle name="표준 105" xfId="100"/>
    <cellStyle name="표준 2" xfId="17"/>
    <cellStyle name="표준 2 16" xfId="101"/>
    <cellStyle name="표준 2 2" xfId="40"/>
    <cellStyle name="표준 2 2 2" xfId="102"/>
    <cellStyle name="표준 2 2 3" xfId="107"/>
    <cellStyle name="표준 2 2 4" xfId="108"/>
    <cellStyle name="표준 2 3" xfId="38"/>
    <cellStyle name="표준 2 3 2" xfId="109"/>
    <cellStyle name="표준 3" xfId="39"/>
    <cellStyle name="표준 3 2" xfId="110"/>
    <cellStyle name="표준 4" xfId="41"/>
    <cellStyle name="표준 4 2" xfId="111"/>
    <cellStyle name="표준 4 3" xfId="112"/>
    <cellStyle name="표준 5" xfId="113"/>
    <cellStyle name="표준 5 2" xfId="114"/>
    <cellStyle name="표준 6" xfId="115"/>
    <cellStyle name="표준 6 2" xfId="116"/>
    <cellStyle name="표준 6 3" xfId="117"/>
    <cellStyle name="표준 7" xfId="118"/>
    <cellStyle name="표준 8" xfId="119"/>
    <cellStyle name="표준 9" xfId="120"/>
    <cellStyle name="표준_요보호아동현황(2008.6)" xfId="4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="85" zoomScaleNormal="85" workbookViewId="0">
      <selection activeCell="A6" sqref="A6"/>
    </sheetView>
  </sheetViews>
  <sheetFormatPr defaultRowHeight="13.5"/>
  <cols>
    <col min="1" max="2" width="7.77734375" customWidth="1"/>
    <col min="3" max="3" width="6.77734375" customWidth="1"/>
    <col min="4" max="6" width="7.33203125" customWidth="1"/>
    <col min="7" max="10" width="5.77734375" customWidth="1"/>
    <col min="11" max="11" width="7.33203125" customWidth="1"/>
    <col min="12" max="15" width="5.77734375" customWidth="1"/>
    <col min="16" max="17" width="7.33203125" customWidth="1"/>
    <col min="18" max="18" width="5.77734375" customWidth="1"/>
    <col min="19" max="23" width="7.33203125" customWidth="1"/>
    <col min="24" max="26" width="5.77734375" customWidth="1"/>
    <col min="27" max="27" width="7.33203125" customWidth="1"/>
    <col min="28" max="33" width="5.77734375" customWidth="1"/>
  </cols>
  <sheetData>
    <row r="1" spans="1:35" ht="25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9"/>
      <c r="AH1" s="77"/>
      <c r="AI1" s="77"/>
    </row>
    <row r="2" spans="1:35" ht="25.5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77"/>
      <c r="AI2" s="77"/>
    </row>
    <row r="3" spans="1:35" ht="14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78"/>
      <c r="AI3" s="78"/>
    </row>
    <row r="4" spans="1: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>
      <c r="A5" s="158" t="s">
        <v>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81"/>
      <c r="AI5" s="81"/>
    </row>
    <row r="6" spans="1:35" ht="18.75">
      <c r="A6" s="83"/>
      <c r="B6" s="83"/>
      <c r="C6" s="83"/>
      <c r="D6" s="83"/>
      <c r="E6" s="83"/>
      <c r="F6" s="86"/>
      <c r="G6" s="83"/>
      <c r="H6" s="83"/>
      <c r="I6" s="83"/>
      <c r="J6" s="83"/>
      <c r="K6" s="83"/>
      <c r="L6" s="83"/>
      <c r="M6" s="83"/>
      <c r="N6" s="83"/>
      <c r="O6" s="83"/>
      <c r="P6" s="86"/>
      <c r="Q6" s="83"/>
      <c r="R6" s="83"/>
      <c r="S6" s="86"/>
      <c r="T6" s="83"/>
      <c r="U6" s="83"/>
      <c r="V6" s="83"/>
      <c r="W6" s="83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  <c r="AI6" s="85"/>
    </row>
    <row r="7" spans="1:35" ht="19.5" thickBot="1">
      <c r="A7" s="186" t="s">
        <v>35</v>
      </c>
      <c r="B7" s="186"/>
      <c r="C7" s="186"/>
      <c r="D7" s="186"/>
      <c r="E7" s="186"/>
      <c r="F7" s="186"/>
      <c r="G7" s="88"/>
      <c r="H7" s="88"/>
      <c r="I7" s="88"/>
      <c r="J7" s="88"/>
      <c r="K7" s="88"/>
      <c r="L7" s="88"/>
      <c r="M7" s="88"/>
      <c r="N7" s="88"/>
      <c r="O7" s="88"/>
      <c r="P7" s="89"/>
      <c r="Q7" s="89"/>
      <c r="R7" s="89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9"/>
      <c r="AF7" s="91" t="s">
        <v>36</v>
      </c>
      <c r="AG7" s="91"/>
      <c r="AH7" s="90"/>
      <c r="AI7" s="90"/>
    </row>
    <row r="8" spans="1:35" ht="26.25" customHeight="1" thickBot="1">
      <c r="A8" s="128" t="s">
        <v>67</v>
      </c>
      <c r="B8" s="131" t="s">
        <v>66</v>
      </c>
      <c r="C8" s="134" t="s">
        <v>69</v>
      </c>
      <c r="D8" s="189" t="s">
        <v>37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7" t="s">
        <v>38</v>
      </c>
      <c r="Q8" s="138"/>
      <c r="R8" s="139"/>
      <c r="S8" s="192" t="s">
        <v>39</v>
      </c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4"/>
      <c r="AH8" s="77"/>
      <c r="AI8" s="77"/>
    </row>
    <row r="9" spans="1:35" ht="26.25" customHeight="1" thickBot="1">
      <c r="A9" s="129"/>
      <c r="B9" s="132"/>
      <c r="C9" s="135"/>
      <c r="D9" s="151" t="s">
        <v>40</v>
      </c>
      <c r="E9" s="154" t="s">
        <v>41</v>
      </c>
      <c r="F9" s="140" t="s">
        <v>42</v>
      </c>
      <c r="G9" s="143" t="s">
        <v>43</v>
      </c>
      <c r="H9" s="145" t="s">
        <v>44</v>
      </c>
      <c r="I9" s="147" t="s">
        <v>45</v>
      </c>
      <c r="J9" s="145" t="s">
        <v>46</v>
      </c>
      <c r="K9" s="145" t="s">
        <v>47</v>
      </c>
      <c r="L9" s="145" t="s">
        <v>48</v>
      </c>
      <c r="M9" s="145" t="s">
        <v>49</v>
      </c>
      <c r="N9" s="145" t="s">
        <v>50</v>
      </c>
      <c r="O9" s="195" t="s">
        <v>51</v>
      </c>
      <c r="P9" s="178" t="s">
        <v>40</v>
      </c>
      <c r="Q9" s="159" t="s">
        <v>52</v>
      </c>
      <c r="R9" s="161" t="s">
        <v>53</v>
      </c>
      <c r="S9" s="163" t="s">
        <v>40</v>
      </c>
      <c r="T9" s="181" t="s">
        <v>54</v>
      </c>
      <c r="U9" s="182"/>
      <c r="V9" s="182"/>
      <c r="W9" s="182"/>
      <c r="X9" s="182"/>
      <c r="Y9" s="182"/>
      <c r="Z9" s="183"/>
      <c r="AA9" s="170" t="s">
        <v>55</v>
      </c>
      <c r="AB9" s="171"/>
      <c r="AC9" s="172"/>
      <c r="AD9" s="171"/>
      <c r="AE9" s="171"/>
      <c r="AF9" s="171"/>
      <c r="AG9" s="173"/>
      <c r="AH9" s="77"/>
      <c r="AI9" s="77"/>
    </row>
    <row r="10" spans="1:35" ht="26.25" customHeight="1">
      <c r="A10" s="129"/>
      <c r="B10" s="132"/>
      <c r="C10" s="135"/>
      <c r="D10" s="152"/>
      <c r="E10" s="155"/>
      <c r="F10" s="141"/>
      <c r="G10" s="143"/>
      <c r="H10" s="145"/>
      <c r="I10" s="147"/>
      <c r="J10" s="145"/>
      <c r="K10" s="145"/>
      <c r="L10" s="145"/>
      <c r="M10" s="145"/>
      <c r="N10" s="145"/>
      <c r="O10" s="195"/>
      <c r="P10" s="179"/>
      <c r="Q10" s="159"/>
      <c r="R10" s="161"/>
      <c r="S10" s="164"/>
      <c r="T10" s="187" t="s">
        <v>56</v>
      </c>
      <c r="U10" s="149" t="s">
        <v>41</v>
      </c>
      <c r="V10" s="174" t="s">
        <v>42</v>
      </c>
      <c r="W10" s="166" t="s">
        <v>57</v>
      </c>
      <c r="X10" s="168" t="s">
        <v>58</v>
      </c>
      <c r="Y10" s="168" t="s">
        <v>59</v>
      </c>
      <c r="Z10" s="156" t="s">
        <v>60</v>
      </c>
      <c r="AA10" s="187" t="s">
        <v>56</v>
      </c>
      <c r="AB10" s="149" t="s">
        <v>41</v>
      </c>
      <c r="AC10" s="174" t="s">
        <v>42</v>
      </c>
      <c r="AD10" s="166" t="s">
        <v>61</v>
      </c>
      <c r="AE10" s="176" t="s">
        <v>62</v>
      </c>
      <c r="AF10" s="168" t="s">
        <v>63</v>
      </c>
      <c r="AG10" s="184" t="s">
        <v>64</v>
      </c>
      <c r="AH10" s="77"/>
      <c r="AI10" s="77"/>
    </row>
    <row r="11" spans="1:35" ht="26.25" customHeight="1" thickBot="1">
      <c r="A11" s="130"/>
      <c r="B11" s="133"/>
      <c r="C11" s="136"/>
      <c r="D11" s="153"/>
      <c r="E11" s="150"/>
      <c r="F11" s="142"/>
      <c r="G11" s="144"/>
      <c r="H11" s="146"/>
      <c r="I11" s="148"/>
      <c r="J11" s="146"/>
      <c r="K11" s="146"/>
      <c r="L11" s="146"/>
      <c r="M11" s="146"/>
      <c r="N11" s="146"/>
      <c r="O11" s="196"/>
      <c r="P11" s="180"/>
      <c r="Q11" s="160"/>
      <c r="R11" s="162"/>
      <c r="S11" s="165"/>
      <c r="T11" s="188"/>
      <c r="U11" s="150"/>
      <c r="V11" s="175"/>
      <c r="W11" s="167"/>
      <c r="X11" s="169"/>
      <c r="Y11" s="169"/>
      <c r="Z11" s="157"/>
      <c r="AA11" s="188"/>
      <c r="AB11" s="150"/>
      <c r="AC11" s="175"/>
      <c r="AD11" s="167"/>
      <c r="AE11" s="177"/>
      <c r="AF11" s="169"/>
      <c r="AG11" s="185"/>
      <c r="AH11" s="77"/>
      <c r="AI11" s="77"/>
    </row>
    <row r="12" spans="1:35" ht="52.5" customHeight="1" thickBot="1">
      <c r="A12" s="92">
        <v>2019</v>
      </c>
      <c r="B12" s="96">
        <v>4612</v>
      </c>
      <c r="C12" s="95">
        <v>565</v>
      </c>
      <c r="D12" s="94">
        <v>4047</v>
      </c>
      <c r="E12" s="100">
        <v>2135</v>
      </c>
      <c r="F12" s="102">
        <v>1912</v>
      </c>
      <c r="G12" s="99">
        <v>237</v>
      </c>
      <c r="H12" s="101">
        <v>464</v>
      </c>
      <c r="I12" s="101">
        <v>8</v>
      </c>
      <c r="J12" s="101">
        <v>473</v>
      </c>
      <c r="K12" s="101">
        <v>1484</v>
      </c>
      <c r="L12" s="101">
        <v>265</v>
      </c>
      <c r="M12" s="101">
        <v>297</v>
      </c>
      <c r="N12" s="101">
        <v>83</v>
      </c>
      <c r="O12" s="97">
        <v>736</v>
      </c>
      <c r="P12" s="93">
        <v>4047</v>
      </c>
      <c r="Q12" s="100">
        <v>3905</v>
      </c>
      <c r="R12" s="97">
        <v>142</v>
      </c>
      <c r="S12" s="93">
        <v>4047</v>
      </c>
      <c r="T12" s="98">
        <v>2739</v>
      </c>
      <c r="U12" s="101">
        <v>1447</v>
      </c>
      <c r="V12" s="95">
        <v>1292</v>
      </c>
      <c r="W12" s="100">
        <v>1707</v>
      </c>
      <c r="X12" s="101">
        <v>401</v>
      </c>
      <c r="Y12" s="101">
        <v>6</v>
      </c>
      <c r="Z12" s="97">
        <v>625</v>
      </c>
      <c r="AA12" s="103">
        <v>1308</v>
      </c>
      <c r="AB12" s="101">
        <v>688</v>
      </c>
      <c r="AC12" s="95">
        <v>620</v>
      </c>
      <c r="AD12" s="100">
        <v>5</v>
      </c>
      <c r="AE12" s="101">
        <v>104</v>
      </c>
      <c r="AF12" s="101">
        <v>1003</v>
      </c>
      <c r="AG12" s="102">
        <v>196</v>
      </c>
      <c r="AH12" s="77"/>
      <c r="AI12" s="77"/>
    </row>
    <row r="13" spans="1:35" s="77" customFormat="1" ht="52.5" customHeight="1" thickBot="1">
      <c r="A13" s="92">
        <v>2018</v>
      </c>
      <c r="B13" s="96">
        <v>4538</v>
      </c>
      <c r="C13" s="95">
        <v>620</v>
      </c>
      <c r="D13" s="94">
        <v>3918</v>
      </c>
      <c r="E13" s="100">
        <v>1914</v>
      </c>
      <c r="F13" s="102">
        <v>2004</v>
      </c>
      <c r="G13" s="99">
        <v>320</v>
      </c>
      <c r="H13" s="101">
        <v>623</v>
      </c>
      <c r="I13" s="101">
        <v>18</v>
      </c>
      <c r="J13" s="101">
        <v>231</v>
      </c>
      <c r="K13" s="101">
        <v>1415</v>
      </c>
      <c r="L13" s="101">
        <v>198</v>
      </c>
      <c r="M13" s="101">
        <v>284</v>
      </c>
      <c r="N13" s="101">
        <v>92</v>
      </c>
      <c r="O13" s="97">
        <v>737</v>
      </c>
      <c r="P13" s="93">
        <v>3918</v>
      </c>
      <c r="Q13" s="100">
        <v>3789</v>
      </c>
      <c r="R13" s="97">
        <v>129</v>
      </c>
      <c r="S13" s="93">
        <v>3918</v>
      </c>
      <c r="T13" s="98">
        <v>2449</v>
      </c>
      <c r="U13" s="101">
        <v>1199</v>
      </c>
      <c r="V13" s="95">
        <v>1250</v>
      </c>
      <c r="W13" s="100">
        <v>1300</v>
      </c>
      <c r="X13" s="101">
        <v>494</v>
      </c>
      <c r="Y13" s="101">
        <v>7</v>
      </c>
      <c r="Z13" s="97">
        <v>648</v>
      </c>
      <c r="AA13" s="103">
        <v>1469</v>
      </c>
      <c r="AB13" s="101">
        <v>715</v>
      </c>
      <c r="AC13" s="95">
        <v>754</v>
      </c>
      <c r="AD13" s="100">
        <v>1</v>
      </c>
      <c r="AE13" s="101">
        <v>174</v>
      </c>
      <c r="AF13" s="101">
        <v>937</v>
      </c>
      <c r="AG13" s="102">
        <v>357</v>
      </c>
    </row>
    <row r="14" spans="1:35" s="77" customFormat="1" ht="52.5" customHeight="1" thickBot="1">
      <c r="A14" s="104">
        <v>2017</v>
      </c>
      <c r="B14" s="105">
        <f>SUM(C14:D14)</f>
        <v>4850</v>
      </c>
      <c r="C14" s="106">
        <v>725</v>
      </c>
      <c r="D14" s="107">
        <f>SUM(E14:F14)</f>
        <v>4125</v>
      </c>
      <c r="E14" s="108">
        <v>2080</v>
      </c>
      <c r="F14" s="109">
        <v>2045</v>
      </c>
      <c r="G14" s="110">
        <v>261</v>
      </c>
      <c r="H14" s="108">
        <v>847</v>
      </c>
      <c r="I14" s="108">
        <v>12</v>
      </c>
      <c r="J14" s="108">
        <v>227</v>
      </c>
      <c r="K14" s="108">
        <v>1442</v>
      </c>
      <c r="L14" s="108">
        <v>223</v>
      </c>
      <c r="M14" s="108">
        <v>279</v>
      </c>
      <c r="N14" s="108">
        <v>87</v>
      </c>
      <c r="O14" s="111">
        <v>747</v>
      </c>
      <c r="P14" s="112">
        <f>SUM(Q14:R14)</f>
        <v>4125</v>
      </c>
      <c r="Q14" s="110">
        <v>3998</v>
      </c>
      <c r="R14" s="113">
        <v>127</v>
      </c>
      <c r="S14" s="112">
        <f>T14+AA14</f>
        <v>4125</v>
      </c>
      <c r="T14" s="110">
        <v>2421</v>
      </c>
      <c r="U14" s="110">
        <v>1218</v>
      </c>
      <c r="V14" s="111">
        <v>1203</v>
      </c>
      <c r="W14" s="110">
        <v>1467</v>
      </c>
      <c r="X14" s="108">
        <v>310</v>
      </c>
      <c r="Y14" s="108">
        <v>19</v>
      </c>
      <c r="Z14" s="113">
        <v>625</v>
      </c>
      <c r="AA14" s="114">
        <f>SUM(AB14:AC14)</f>
        <v>1704</v>
      </c>
      <c r="AB14" s="110">
        <v>862</v>
      </c>
      <c r="AC14" s="111">
        <v>842</v>
      </c>
      <c r="AD14" s="110">
        <v>2</v>
      </c>
      <c r="AE14" s="108">
        <v>285</v>
      </c>
      <c r="AF14" s="108">
        <v>994</v>
      </c>
      <c r="AG14" s="111">
        <v>423</v>
      </c>
    </row>
    <row r="15" spans="1:35">
      <c r="A15" s="115"/>
      <c r="B15" s="115"/>
      <c r="C15" s="116"/>
      <c r="D15" s="116"/>
      <c r="E15" s="116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76"/>
      <c r="AI15" s="76"/>
    </row>
    <row r="16" spans="1:35">
      <c r="A16" s="76"/>
      <c r="B16" s="76"/>
      <c r="C16" s="76"/>
      <c r="D16" s="76"/>
      <c r="E16" s="76"/>
      <c r="F16" s="76"/>
      <c r="G16" s="8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</sheetData>
  <mergeCells count="42">
    <mergeCell ref="AG10:AG11"/>
    <mergeCell ref="M9:M11"/>
    <mergeCell ref="A7:F7"/>
    <mergeCell ref="AA10:AA11"/>
    <mergeCell ref="L9:L11"/>
    <mergeCell ref="D8:O8"/>
    <mergeCell ref="T10:T11"/>
    <mergeCell ref="S8:AG8"/>
    <mergeCell ref="N9:N11"/>
    <mergeCell ref="O9:O11"/>
    <mergeCell ref="A5:AG5"/>
    <mergeCell ref="Q9:Q11"/>
    <mergeCell ref="R9:R11"/>
    <mergeCell ref="S9:S11"/>
    <mergeCell ref="W10:W11"/>
    <mergeCell ref="X10:X11"/>
    <mergeCell ref="Y10:Y11"/>
    <mergeCell ref="AA9:AG9"/>
    <mergeCell ref="AC10:AC11"/>
    <mergeCell ref="AD10:AD11"/>
    <mergeCell ref="AE10:AE11"/>
    <mergeCell ref="AF10:AF11"/>
    <mergeCell ref="P9:P11"/>
    <mergeCell ref="U10:U11"/>
    <mergeCell ref="V10:V11"/>
    <mergeCell ref="T9:Z9"/>
    <mergeCell ref="A2:AG2"/>
    <mergeCell ref="A3:AG3"/>
    <mergeCell ref="A8:A11"/>
    <mergeCell ref="B8:B11"/>
    <mergeCell ref="C8:C11"/>
    <mergeCell ref="P8:R8"/>
    <mergeCell ref="F9:F11"/>
    <mergeCell ref="G9:G11"/>
    <mergeCell ref="H9:H11"/>
    <mergeCell ref="I9:I11"/>
    <mergeCell ref="J9:J11"/>
    <mergeCell ref="K9:K11"/>
    <mergeCell ref="AB10:AB11"/>
    <mergeCell ref="D9:D11"/>
    <mergeCell ref="E9:E11"/>
    <mergeCell ref="Z10:Z11"/>
  </mergeCells>
  <phoneticPr fontId="4" type="noConversion"/>
  <pageMargins left="0.19685039370078741" right="0.19685039370078741" top="1.1811023622047245" bottom="0.74803149606299213" header="1.1811023622047245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zoomScale="80" zoomScaleNormal="80" workbookViewId="0">
      <selection activeCell="A2" sqref="A2:AC2"/>
    </sheetView>
  </sheetViews>
  <sheetFormatPr defaultRowHeight="13.5"/>
  <cols>
    <col min="1" max="1" width="6.77734375" style="1" customWidth="1"/>
    <col min="2" max="2" width="8.44140625" style="1" customWidth="1"/>
    <col min="3" max="4" width="9.109375" style="1" customWidth="1"/>
    <col min="5" max="5" width="6.77734375" style="1" customWidth="1"/>
    <col min="6" max="6" width="7.88671875" style="1" customWidth="1"/>
    <col min="7" max="8" width="6.77734375" style="1" customWidth="1"/>
    <col min="9" max="9" width="7.6640625" style="1" customWidth="1"/>
    <col min="10" max="10" width="8.109375" style="1" customWidth="1"/>
    <col min="11" max="12" width="6.77734375" style="1" customWidth="1"/>
    <col min="13" max="13" width="8.109375" style="1" customWidth="1"/>
    <col min="14" max="18" width="9.21875" style="1" customWidth="1"/>
    <col min="19" max="19" width="6.77734375" style="1" customWidth="1"/>
    <col min="20" max="23" width="10.88671875" style="1" customWidth="1"/>
    <col min="24" max="25" width="6.77734375" style="1" customWidth="1"/>
    <col min="26" max="26" width="9.21875" style="1" customWidth="1"/>
    <col min="27" max="27" width="6.77734375" style="1" customWidth="1"/>
    <col min="28" max="29" width="8.44140625" style="1" customWidth="1"/>
    <col min="30" max="255" width="6.77734375" style="1" customWidth="1"/>
    <col min="256" max="16384" width="8.88671875" style="1"/>
  </cols>
  <sheetData>
    <row r="1" spans="1:32" ht="45" customHeight="1">
      <c r="A1" s="235" t="s">
        <v>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</row>
    <row r="2" spans="1:32" ht="35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</row>
    <row r="3" spans="1:32" s="21" customFormat="1" ht="15" customHeight="1" thickBot="1">
      <c r="A3" s="197" t="s">
        <v>30</v>
      </c>
      <c r="B3" s="198"/>
      <c r="C3" s="198"/>
      <c r="D3" s="198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199" t="s">
        <v>31</v>
      </c>
      <c r="AD3" s="199"/>
      <c r="AE3" s="75"/>
      <c r="AF3" s="75"/>
    </row>
    <row r="4" spans="1:32" s="2" customFormat="1" ht="24" customHeight="1">
      <c r="A4" s="237" t="s">
        <v>29</v>
      </c>
      <c r="B4" s="240" t="s">
        <v>0</v>
      </c>
      <c r="C4" s="241" t="s">
        <v>1</v>
      </c>
      <c r="D4" s="230" t="s">
        <v>2</v>
      </c>
      <c r="E4" s="231"/>
      <c r="F4" s="231"/>
      <c r="G4" s="231"/>
      <c r="H4" s="231"/>
      <c r="I4" s="231"/>
      <c r="J4" s="231"/>
      <c r="K4" s="231"/>
      <c r="L4" s="231"/>
      <c r="M4" s="242"/>
      <c r="N4" s="241" t="s">
        <v>3</v>
      </c>
      <c r="O4" s="241"/>
      <c r="P4" s="241"/>
      <c r="Q4" s="241" t="s">
        <v>34</v>
      </c>
      <c r="R4" s="241"/>
      <c r="S4" s="241"/>
      <c r="T4" s="230" t="s">
        <v>4</v>
      </c>
      <c r="U4" s="231"/>
      <c r="V4" s="231"/>
      <c r="W4" s="231"/>
      <c r="X4" s="231"/>
      <c r="Y4" s="231"/>
      <c r="Z4" s="232"/>
      <c r="AA4" s="232"/>
      <c r="AB4" s="232"/>
      <c r="AC4" s="232"/>
      <c r="AD4" s="233"/>
    </row>
    <row r="5" spans="1:32" s="2" customFormat="1" ht="18" customHeight="1">
      <c r="A5" s="238"/>
      <c r="B5" s="226"/>
      <c r="C5" s="224"/>
      <c r="D5" s="226" t="s">
        <v>5</v>
      </c>
      <c r="E5" s="224" t="s">
        <v>6</v>
      </c>
      <c r="F5" s="224" t="s">
        <v>32</v>
      </c>
      <c r="G5" s="224" t="s">
        <v>7</v>
      </c>
      <c r="H5" s="224" t="s">
        <v>8</v>
      </c>
      <c r="I5" s="224" t="s">
        <v>9</v>
      </c>
      <c r="J5" s="228" t="s">
        <v>33</v>
      </c>
      <c r="K5" s="228" t="s">
        <v>10</v>
      </c>
      <c r="L5" s="228" t="s">
        <v>11</v>
      </c>
      <c r="M5" s="228" t="s">
        <v>12</v>
      </c>
      <c r="N5" s="226" t="s">
        <v>5</v>
      </c>
      <c r="O5" s="224" t="s">
        <v>13</v>
      </c>
      <c r="P5" s="224" t="s">
        <v>14</v>
      </c>
      <c r="Q5" s="226" t="s">
        <v>5</v>
      </c>
      <c r="R5" s="224" t="s">
        <v>27</v>
      </c>
      <c r="S5" s="224" t="s">
        <v>15</v>
      </c>
      <c r="T5" s="211" t="s">
        <v>5</v>
      </c>
      <c r="U5" s="213" t="s">
        <v>16</v>
      </c>
      <c r="V5" s="214"/>
      <c r="W5" s="214"/>
      <c r="X5" s="214"/>
      <c r="Y5" s="215"/>
      <c r="Z5" s="214" t="s">
        <v>17</v>
      </c>
      <c r="AA5" s="214"/>
      <c r="AB5" s="214"/>
      <c r="AC5" s="214"/>
      <c r="AD5" s="234"/>
    </row>
    <row r="6" spans="1:32" s="2" customFormat="1" ht="36.75" thickBot="1">
      <c r="A6" s="239"/>
      <c r="B6" s="227"/>
      <c r="C6" s="225"/>
      <c r="D6" s="227"/>
      <c r="E6" s="225"/>
      <c r="F6" s="225"/>
      <c r="G6" s="225"/>
      <c r="H6" s="225"/>
      <c r="I6" s="225"/>
      <c r="J6" s="229"/>
      <c r="K6" s="229"/>
      <c r="L6" s="229"/>
      <c r="M6" s="229"/>
      <c r="N6" s="227"/>
      <c r="O6" s="225"/>
      <c r="P6" s="225"/>
      <c r="Q6" s="227"/>
      <c r="R6" s="225"/>
      <c r="S6" s="225"/>
      <c r="T6" s="212"/>
      <c r="U6" s="4" t="s">
        <v>18</v>
      </c>
      <c r="V6" s="5" t="s">
        <v>25</v>
      </c>
      <c r="W6" s="5" t="s">
        <v>26</v>
      </c>
      <c r="X6" s="5" t="s">
        <v>19</v>
      </c>
      <c r="Y6" s="5" t="s">
        <v>20</v>
      </c>
      <c r="Z6" s="48" t="s">
        <v>18</v>
      </c>
      <c r="AA6" s="3" t="s">
        <v>21</v>
      </c>
      <c r="AB6" s="3" t="s">
        <v>22</v>
      </c>
      <c r="AC6" s="49" t="s">
        <v>23</v>
      </c>
      <c r="AD6" s="50" t="s">
        <v>24</v>
      </c>
    </row>
    <row r="7" spans="1:32" s="125" customFormat="1" ht="26.25" customHeight="1">
      <c r="A7" s="117">
        <v>2016</v>
      </c>
      <c r="B7" s="118">
        <f>SUM(C7+D7)</f>
        <v>5221</v>
      </c>
      <c r="C7" s="119">
        <v>638</v>
      </c>
      <c r="D7" s="120">
        <f t="shared" ref="D7:D12" si="0">SUM(E7:M7)</f>
        <v>4583</v>
      </c>
      <c r="E7" s="121">
        <v>264</v>
      </c>
      <c r="F7" s="119">
        <v>855</v>
      </c>
      <c r="G7" s="121">
        <v>11</v>
      </c>
      <c r="H7" s="119">
        <v>314</v>
      </c>
      <c r="I7" s="119">
        <v>1532</v>
      </c>
      <c r="J7" s="119">
        <v>290</v>
      </c>
      <c r="K7" s="119">
        <v>286</v>
      </c>
      <c r="L7" s="119">
        <v>126</v>
      </c>
      <c r="M7" s="119">
        <v>905</v>
      </c>
      <c r="N7" s="120">
        <f t="shared" ref="N7:N12" si="1">SUM(O7:P7)</f>
        <v>4583</v>
      </c>
      <c r="O7" s="121">
        <v>2324</v>
      </c>
      <c r="P7" s="121">
        <v>2259</v>
      </c>
      <c r="Q7" s="120">
        <f t="shared" ref="Q7:Q12" si="2">SUM(R7:S7)</f>
        <v>4583</v>
      </c>
      <c r="R7" s="121">
        <v>4451</v>
      </c>
      <c r="S7" s="121">
        <v>132</v>
      </c>
      <c r="T7" s="120">
        <f t="shared" ref="T7" si="3">SUM(U7+Z7)</f>
        <v>4583</v>
      </c>
      <c r="U7" s="122">
        <f t="shared" ref="U7" si="4">SUM(V7:Y7)</f>
        <v>2887</v>
      </c>
      <c r="V7" s="119">
        <v>1736</v>
      </c>
      <c r="W7" s="119">
        <v>548</v>
      </c>
      <c r="X7" s="119">
        <v>11</v>
      </c>
      <c r="Y7" s="119">
        <v>592</v>
      </c>
      <c r="Z7" s="122">
        <f t="shared" ref="Z7" si="5">SUM(AA7:AD7)</f>
        <v>1696</v>
      </c>
      <c r="AA7" s="119">
        <v>6</v>
      </c>
      <c r="AB7" s="121">
        <v>243</v>
      </c>
      <c r="AC7" s="123">
        <v>1022</v>
      </c>
      <c r="AD7" s="124">
        <v>425</v>
      </c>
    </row>
    <row r="8" spans="1:32" s="2" customFormat="1" ht="26.25" customHeight="1">
      <c r="A8" s="73">
        <v>2015</v>
      </c>
      <c r="B8" s="67">
        <f>SUM(C8+D8)</f>
        <v>4975</v>
      </c>
      <c r="C8" s="44">
        <v>472</v>
      </c>
      <c r="D8" s="68">
        <f t="shared" si="0"/>
        <v>4503</v>
      </c>
      <c r="E8" s="69">
        <v>321</v>
      </c>
      <c r="F8" s="44">
        <v>930</v>
      </c>
      <c r="G8" s="69">
        <v>26</v>
      </c>
      <c r="H8" s="44">
        <v>360</v>
      </c>
      <c r="I8" s="44">
        <v>1094</v>
      </c>
      <c r="J8" s="44">
        <v>279</v>
      </c>
      <c r="K8" s="44">
        <v>301</v>
      </c>
      <c r="L8" s="44">
        <v>122</v>
      </c>
      <c r="M8" s="44">
        <v>1070</v>
      </c>
      <c r="N8" s="68">
        <f t="shared" si="1"/>
        <v>4503</v>
      </c>
      <c r="O8" s="69">
        <v>2374</v>
      </c>
      <c r="P8" s="69">
        <v>2129</v>
      </c>
      <c r="Q8" s="68">
        <f t="shared" si="2"/>
        <v>4503</v>
      </c>
      <c r="R8" s="69">
        <v>4374</v>
      </c>
      <c r="S8" s="69">
        <v>129</v>
      </c>
      <c r="T8" s="68">
        <f t="shared" ref="T8" si="6">SUM(U8+Z8)</f>
        <v>4503</v>
      </c>
      <c r="U8" s="70">
        <f t="shared" ref="U8:U13" si="7">SUM(V8:Y8)</f>
        <v>2682</v>
      </c>
      <c r="V8" s="44">
        <v>1412</v>
      </c>
      <c r="W8" s="44">
        <v>799</v>
      </c>
      <c r="X8" s="44">
        <v>13</v>
      </c>
      <c r="Y8" s="44">
        <v>458</v>
      </c>
      <c r="Z8" s="70">
        <f t="shared" ref="Z8" si="8">SUM(AA8:AD8)</f>
        <v>1821</v>
      </c>
      <c r="AA8" s="44">
        <v>0</v>
      </c>
      <c r="AB8" s="69">
        <v>239</v>
      </c>
      <c r="AC8" s="71">
        <v>1206</v>
      </c>
      <c r="AD8" s="72">
        <v>376</v>
      </c>
    </row>
    <row r="9" spans="1:32" s="6" customFormat="1" ht="30" customHeight="1">
      <c r="A9" s="66">
        <v>2014</v>
      </c>
      <c r="B9" s="63">
        <f>SUM(C9+D9)</f>
        <v>6014</v>
      </c>
      <c r="C9" s="45">
        <v>1020</v>
      </c>
      <c r="D9" s="42">
        <f t="shared" si="0"/>
        <v>4994</v>
      </c>
      <c r="E9" s="46">
        <v>282</v>
      </c>
      <c r="F9" s="45">
        <v>1226</v>
      </c>
      <c r="G9" s="46">
        <v>13</v>
      </c>
      <c r="H9" s="45">
        <v>508</v>
      </c>
      <c r="I9" s="45">
        <v>1105</v>
      </c>
      <c r="J9" s="45">
        <v>308</v>
      </c>
      <c r="K9" s="45">
        <v>450</v>
      </c>
      <c r="L9" s="45">
        <v>65</v>
      </c>
      <c r="M9" s="45">
        <v>1037</v>
      </c>
      <c r="N9" s="42">
        <f t="shared" si="1"/>
        <v>4994</v>
      </c>
      <c r="O9" s="46">
        <v>2696</v>
      </c>
      <c r="P9" s="46">
        <v>2298</v>
      </c>
      <c r="Q9" s="42">
        <f t="shared" si="2"/>
        <v>4994</v>
      </c>
      <c r="R9" s="46">
        <v>4844</v>
      </c>
      <c r="S9" s="46">
        <v>150</v>
      </c>
      <c r="T9" s="42">
        <f t="shared" ref="T9:T20" si="9">SUM(U9+Z9)</f>
        <v>4994</v>
      </c>
      <c r="U9" s="47">
        <f t="shared" si="7"/>
        <v>2900</v>
      </c>
      <c r="V9" s="45">
        <v>1818</v>
      </c>
      <c r="W9" s="45">
        <v>566</v>
      </c>
      <c r="X9" s="45">
        <v>10</v>
      </c>
      <c r="Y9" s="45">
        <v>506</v>
      </c>
      <c r="Z9" s="47">
        <f t="shared" ref="Z9:Z26" si="10">SUM(AA9:AD9)</f>
        <v>2094</v>
      </c>
      <c r="AA9" s="45">
        <v>13</v>
      </c>
      <c r="AB9" s="46">
        <v>393</v>
      </c>
      <c r="AC9" s="64">
        <v>1300</v>
      </c>
      <c r="AD9" s="65">
        <v>388</v>
      </c>
    </row>
    <row r="10" spans="1:32" s="6" customFormat="1" ht="30" customHeight="1">
      <c r="A10" s="7">
        <v>2013</v>
      </c>
      <c r="B10" s="63">
        <f>SUM(C10+D10)</f>
        <v>6834</v>
      </c>
      <c r="C10" s="45">
        <v>814</v>
      </c>
      <c r="D10" s="42">
        <f t="shared" si="0"/>
        <v>6020</v>
      </c>
      <c r="E10" s="46">
        <v>285</v>
      </c>
      <c r="F10" s="45">
        <v>1534</v>
      </c>
      <c r="G10" s="46">
        <v>21</v>
      </c>
      <c r="H10" s="45">
        <v>512</v>
      </c>
      <c r="I10" s="45">
        <v>1117</v>
      </c>
      <c r="J10" s="45">
        <v>338</v>
      </c>
      <c r="K10" s="45">
        <v>545</v>
      </c>
      <c r="L10" s="45">
        <v>133</v>
      </c>
      <c r="M10" s="45">
        <v>1535</v>
      </c>
      <c r="N10" s="42">
        <f t="shared" si="1"/>
        <v>6020</v>
      </c>
      <c r="O10" s="46">
        <v>3257</v>
      </c>
      <c r="P10" s="46">
        <v>2763</v>
      </c>
      <c r="Q10" s="42">
        <f t="shared" si="2"/>
        <v>6020</v>
      </c>
      <c r="R10" s="46">
        <v>5798</v>
      </c>
      <c r="S10" s="46">
        <v>222</v>
      </c>
      <c r="T10" s="42">
        <f t="shared" si="9"/>
        <v>6020</v>
      </c>
      <c r="U10" s="47">
        <f t="shared" si="7"/>
        <v>3257</v>
      </c>
      <c r="V10" s="45">
        <v>1731</v>
      </c>
      <c r="W10" s="45">
        <v>801</v>
      </c>
      <c r="X10" s="45">
        <v>39</v>
      </c>
      <c r="Y10" s="45">
        <v>686</v>
      </c>
      <c r="Z10" s="47">
        <f t="shared" si="10"/>
        <v>2763</v>
      </c>
      <c r="AA10" s="45">
        <v>20</v>
      </c>
      <c r="AB10" s="46">
        <v>478</v>
      </c>
      <c r="AC10" s="64">
        <v>1749</v>
      </c>
      <c r="AD10" s="65">
        <v>516</v>
      </c>
    </row>
    <row r="11" spans="1:32" s="6" customFormat="1" ht="30" customHeight="1">
      <c r="A11" s="7">
        <v>2012</v>
      </c>
      <c r="B11" s="43">
        <f>SUM(C11:D11)</f>
        <v>8003</v>
      </c>
      <c r="C11" s="45">
        <v>1077</v>
      </c>
      <c r="D11" s="9">
        <f t="shared" si="0"/>
        <v>6926</v>
      </c>
      <c r="E11" s="46">
        <v>235</v>
      </c>
      <c r="F11" s="45">
        <v>1989</v>
      </c>
      <c r="G11" s="46">
        <v>50</v>
      </c>
      <c r="H11" s="45">
        <v>708</v>
      </c>
      <c r="I11" s="45">
        <v>1122</v>
      </c>
      <c r="J11" s="45">
        <v>448</v>
      </c>
      <c r="K11" s="45">
        <v>533</v>
      </c>
      <c r="L11" s="45">
        <v>166</v>
      </c>
      <c r="M11" s="45">
        <v>1675</v>
      </c>
      <c r="N11" s="42">
        <f t="shared" si="1"/>
        <v>6926</v>
      </c>
      <c r="O11" s="46">
        <v>3859</v>
      </c>
      <c r="P11" s="46">
        <v>3067</v>
      </c>
      <c r="Q11" s="42">
        <f t="shared" si="2"/>
        <v>6926</v>
      </c>
      <c r="R11" s="46">
        <v>6726</v>
      </c>
      <c r="S11" s="46">
        <v>200</v>
      </c>
      <c r="T11" s="42">
        <f t="shared" si="9"/>
        <v>6926</v>
      </c>
      <c r="U11" s="47">
        <f t="shared" si="7"/>
        <v>3748</v>
      </c>
      <c r="V11" s="45">
        <v>2272</v>
      </c>
      <c r="W11" s="45">
        <v>676</v>
      </c>
      <c r="X11" s="45">
        <v>25</v>
      </c>
      <c r="Y11" s="45">
        <v>775</v>
      </c>
      <c r="Z11" s="47">
        <f t="shared" si="10"/>
        <v>3178</v>
      </c>
      <c r="AA11" s="45">
        <v>117</v>
      </c>
      <c r="AB11" s="46">
        <v>772</v>
      </c>
      <c r="AC11" s="44">
        <v>2289</v>
      </c>
      <c r="AD11" s="51"/>
    </row>
    <row r="12" spans="1:32" s="14" customFormat="1" ht="27" customHeight="1">
      <c r="A12" s="7">
        <v>2011</v>
      </c>
      <c r="B12" s="43">
        <f>SUM(C12+D12)</f>
        <v>8436</v>
      </c>
      <c r="C12" s="8">
        <v>953</v>
      </c>
      <c r="D12" s="9">
        <f t="shared" si="0"/>
        <v>7483</v>
      </c>
      <c r="E12" s="10">
        <v>218</v>
      </c>
      <c r="F12" s="11">
        <v>2515</v>
      </c>
      <c r="G12" s="10">
        <v>81</v>
      </c>
      <c r="H12" s="11">
        <v>741</v>
      </c>
      <c r="I12" s="11">
        <v>1125</v>
      </c>
      <c r="J12" s="11">
        <v>418</v>
      </c>
      <c r="K12" s="11">
        <v>536</v>
      </c>
      <c r="L12" s="11">
        <v>154</v>
      </c>
      <c r="M12" s="11">
        <v>1695</v>
      </c>
      <c r="N12" s="9">
        <f t="shared" si="1"/>
        <v>7483</v>
      </c>
      <c r="O12" s="10">
        <v>4043</v>
      </c>
      <c r="P12" s="10">
        <v>3440</v>
      </c>
      <c r="Q12" s="9">
        <f t="shared" si="2"/>
        <v>7483</v>
      </c>
      <c r="R12" s="10">
        <v>7193</v>
      </c>
      <c r="S12" s="10">
        <v>290</v>
      </c>
      <c r="T12" s="9">
        <f t="shared" si="9"/>
        <v>7483</v>
      </c>
      <c r="U12" s="12">
        <f t="shared" si="7"/>
        <v>3752</v>
      </c>
      <c r="V12" s="11">
        <v>2246</v>
      </c>
      <c r="W12" s="11">
        <v>862</v>
      </c>
      <c r="X12" s="11">
        <v>32</v>
      </c>
      <c r="Y12" s="11">
        <v>612</v>
      </c>
      <c r="Z12" s="12">
        <f t="shared" si="10"/>
        <v>3731</v>
      </c>
      <c r="AA12" s="11">
        <v>128</v>
      </c>
      <c r="AB12" s="10">
        <v>1253</v>
      </c>
      <c r="AC12" s="11">
        <v>2350</v>
      </c>
      <c r="AD12" s="52"/>
      <c r="AE12" s="13"/>
    </row>
    <row r="13" spans="1:32" s="14" customFormat="1" ht="27.75" customHeight="1">
      <c r="A13" s="7">
        <v>2010</v>
      </c>
      <c r="B13" s="43">
        <f t="shared" ref="B13:B18" si="11">SUM(C13+D13)</f>
        <v>9960</v>
      </c>
      <c r="C13" s="8">
        <v>1370</v>
      </c>
      <c r="D13" s="9">
        <f t="shared" ref="D13:D20" si="12">SUM(E13:M13)</f>
        <v>8590</v>
      </c>
      <c r="E13" s="10">
        <v>191</v>
      </c>
      <c r="F13" s="11">
        <v>2804</v>
      </c>
      <c r="G13" s="10">
        <v>210</v>
      </c>
      <c r="H13" s="11">
        <v>772</v>
      </c>
      <c r="I13" s="11">
        <v>1037</v>
      </c>
      <c r="J13" s="11">
        <v>586</v>
      </c>
      <c r="K13" s="11">
        <v>772</v>
      </c>
      <c r="L13" s="11">
        <v>203</v>
      </c>
      <c r="M13" s="11">
        <v>2015</v>
      </c>
      <c r="N13" s="9">
        <f t="shared" ref="N13:N20" si="13">SUM(O13:P13)</f>
        <v>8590</v>
      </c>
      <c r="O13" s="10">
        <v>4431</v>
      </c>
      <c r="P13" s="10">
        <v>4159</v>
      </c>
      <c r="Q13" s="9">
        <f t="shared" ref="Q13:Q20" si="14">SUM(R13:S13)</f>
        <v>8590</v>
      </c>
      <c r="R13" s="10">
        <v>8143</v>
      </c>
      <c r="S13" s="10">
        <v>447</v>
      </c>
      <c r="T13" s="9">
        <f t="shared" si="9"/>
        <v>8590</v>
      </c>
      <c r="U13" s="12">
        <f t="shared" si="7"/>
        <v>4842</v>
      </c>
      <c r="V13" s="11">
        <v>2445</v>
      </c>
      <c r="W13" s="11">
        <v>1751</v>
      </c>
      <c r="X13" s="11">
        <v>23</v>
      </c>
      <c r="Y13" s="11">
        <v>623</v>
      </c>
      <c r="Z13" s="12">
        <f t="shared" si="10"/>
        <v>3748</v>
      </c>
      <c r="AA13" s="11">
        <v>231</v>
      </c>
      <c r="AB13" s="10">
        <v>1393</v>
      </c>
      <c r="AC13" s="11">
        <v>2124</v>
      </c>
      <c r="AD13" s="52"/>
      <c r="AE13" s="13"/>
    </row>
    <row r="14" spans="1:32" s="21" customFormat="1" ht="30" customHeight="1">
      <c r="A14" s="15">
        <v>2009</v>
      </c>
      <c r="B14" s="17">
        <f t="shared" si="11"/>
        <v>10500</v>
      </c>
      <c r="C14" s="16">
        <v>1472</v>
      </c>
      <c r="D14" s="17">
        <f t="shared" si="12"/>
        <v>9028</v>
      </c>
      <c r="E14" s="16">
        <v>222</v>
      </c>
      <c r="F14" s="16">
        <v>3070</v>
      </c>
      <c r="G14" s="16">
        <v>35</v>
      </c>
      <c r="H14" s="16">
        <v>707</v>
      </c>
      <c r="I14" s="16">
        <v>1051</v>
      </c>
      <c r="J14" s="16">
        <v>710</v>
      </c>
      <c r="K14" s="16">
        <v>763</v>
      </c>
      <c r="L14" s="16">
        <v>230</v>
      </c>
      <c r="M14" s="16">
        <v>2240</v>
      </c>
      <c r="N14" s="17">
        <f t="shared" si="13"/>
        <v>9028</v>
      </c>
      <c r="O14" s="16">
        <v>4999</v>
      </c>
      <c r="P14" s="16">
        <v>4029</v>
      </c>
      <c r="Q14" s="17">
        <f t="shared" si="14"/>
        <v>9028</v>
      </c>
      <c r="R14" s="16">
        <v>8687</v>
      </c>
      <c r="S14" s="16">
        <v>341</v>
      </c>
      <c r="T14" s="17">
        <f t="shared" si="9"/>
        <v>9028</v>
      </c>
      <c r="U14" s="18">
        <f t="shared" ref="U14:U20" si="15">SUM(V14:Y14)</f>
        <v>4767</v>
      </c>
      <c r="V14" s="16">
        <v>2406</v>
      </c>
      <c r="W14" s="16">
        <v>1640</v>
      </c>
      <c r="X14" s="16">
        <v>35</v>
      </c>
      <c r="Y14" s="16">
        <v>686</v>
      </c>
      <c r="Z14" s="18">
        <f t="shared" si="10"/>
        <v>4261</v>
      </c>
      <c r="AA14" s="16">
        <v>213</v>
      </c>
      <c r="AB14" s="19">
        <v>1314</v>
      </c>
      <c r="AC14" s="16">
        <v>2734</v>
      </c>
      <c r="AD14" s="53"/>
      <c r="AE14" s="20"/>
    </row>
    <row r="15" spans="1:32" s="25" customFormat="1" ht="29.25" customHeight="1">
      <c r="A15" s="22">
        <v>2008</v>
      </c>
      <c r="B15" s="17">
        <f t="shared" si="11"/>
        <v>11672</v>
      </c>
      <c r="C15" s="23">
        <v>2388</v>
      </c>
      <c r="D15" s="17">
        <f t="shared" si="12"/>
        <v>9284</v>
      </c>
      <c r="E15" s="23">
        <v>202</v>
      </c>
      <c r="F15" s="23">
        <v>2349</v>
      </c>
      <c r="G15" s="23">
        <v>151</v>
      </c>
      <c r="H15" s="23">
        <v>706</v>
      </c>
      <c r="I15" s="23">
        <v>891</v>
      </c>
      <c r="J15" s="23">
        <v>1036</v>
      </c>
      <c r="K15" s="23">
        <v>732</v>
      </c>
      <c r="L15" s="23">
        <v>274</v>
      </c>
      <c r="M15" s="23">
        <v>2943</v>
      </c>
      <c r="N15" s="17">
        <f t="shared" si="13"/>
        <v>9284</v>
      </c>
      <c r="O15" s="23">
        <v>5038</v>
      </c>
      <c r="P15" s="23">
        <v>4246</v>
      </c>
      <c r="Q15" s="17">
        <f t="shared" si="14"/>
        <v>9284</v>
      </c>
      <c r="R15" s="23">
        <v>9089</v>
      </c>
      <c r="S15" s="23">
        <v>195</v>
      </c>
      <c r="T15" s="17">
        <f t="shared" si="9"/>
        <v>9284</v>
      </c>
      <c r="U15" s="18">
        <f t="shared" si="15"/>
        <v>4964</v>
      </c>
      <c r="V15" s="23">
        <v>2997</v>
      </c>
      <c r="W15" s="23">
        <v>1261</v>
      </c>
      <c r="X15" s="23">
        <v>39</v>
      </c>
      <c r="Y15" s="23">
        <v>667</v>
      </c>
      <c r="Z15" s="18">
        <f t="shared" si="10"/>
        <v>4320</v>
      </c>
      <c r="AA15" s="23">
        <v>178</v>
      </c>
      <c r="AB15" s="24">
        <v>1304</v>
      </c>
      <c r="AC15" s="23">
        <v>2838</v>
      </c>
      <c r="AD15" s="54"/>
      <c r="AE15" s="20"/>
    </row>
    <row r="16" spans="1:32" ht="25.5" customHeight="1">
      <c r="A16" s="26">
        <v>2007</v>
      </c>
      <c r="B16" s="17">
        <f t="shared" si="11"/>
        <v>11394</v>
      </c>
      <c r="C16" s="27">
        <v>2533</v>
      </c>
      <c r="D16" s="17">
        <f t="shared" si="12"/>
        <v>8861</v>
      </c>
      <c r="E16" s="27">
        <v>305</v>
      </c>
      <c r="F16" s="27">
        <v>2417</v>
      </c>
      <c r="G16" s="27">
        <v>37</v>
      </c>
      <c r="H16" s="27">
        <v>748</v>
      </c>
      <c r="I16" s="216">
        <v>5354</v>
      </c>
      <c r="J16" s="217"/>
      <c r="K16" s="217"/>
      <c r="L16" s="217"/>
      <c r="M16" s="218"/>
      <c r="N16" s="17">
        <f t="shared" si="13"/>
        <v>8861</v>
      </c>
      <c r="O16" s="27">
        <v>4786</v>
      </c>
      <c r="P16" s="27">
        <v>4075</v>
      </c>
      <c r="Q16" s="17">
        <f t="shared" si="14"/>
        <v>8861</v>
      </c>
      <c r="R16" s="27">
        <v>8518</v>
      </c>
      <c r="S16" s="27">
        <v>343</v>
      </c>
      <c r="T16" s="17">
        <f t="shared" si="9"/>
        <v>8861</v>
      </c>
      <c r="U16" s="18">
        <f t="shared" si="15"/>
        <v>3245</v>
      </c>
      <c r="V16" s="216">
        <v>3189</v>
      </c>
      <c r="W16" s="218"/>
      <c r="X16" s="27">
        <v>39</v>
      </c>
      <c r="Y16" s="27">
        <v>17</v>
      </c>
      <c r="Z16" s="18">
        <f t="shared" si="10"/>
        <v>5616</v>
      </c>
      <c r="AA16" s="27">
        <v>247</v>
      </c>
      <c r="AB16" s="27">
        <v>1991</v>
      </c>
      <c r="AC16" s="27">
        <v>3378</v>
      </c>
      <c r="AD16" s="55"/>
      <c r="AE16" s="20"/>
    </row>
    <row r="17" spans="1:31" ht="27.75" customHeight="1">
      <c r="A17" s="26">
        <v>2006</v>
      </c>
      <c r="B17" s="17">
        <f t="shared" si="11"/>
        <v>16008</v>
      </c>
      <c r="C17" s="27">
        <v>6974</v>
      </c>
      <c r="D17" s="17">
        <f t="shared" si="12"/>
        <v>9034</v>
      </c>
      <c r="E17" s="27">
        <v>230</v>
      </c>
      <c r="F17" s="27">
        <v>3022</v>
      </c>
      <c r="G17" s="27">
        <v>55</v>
      </c>
      <c r="H17" s="27">
        <v>802</v>
      </c>
      <c r="I17" s="216">
        <v>4925</v>
      </c>
      <c r="J17" s="217"/>
      <c r="K17" s="217"/>
      <c r="L17" s="217"/>
      <c r="M17" s="218"/>
      <c r="N17" s="17">
        <f t="shared" si="13"/>
        <v>9034</v>
      </c>
      <c r="O17" s="27">
        <v>4904</v>
      </c>
      <c r="P17" s="27">
        <v>4130</v>
      </c>
      <c r="Q17" s="17">
        <f t="shared" si="14"/>
        <v>9034</v>
      </c>
      <c r="R17" s="27">
        <v>8756</v>
      </c>
      <c r="S17" s="27">
        <v>278</v>
      </c>
      <c r="T17" s="17">
        <f t="shared" si="9"/>
        <v>9034</v>
      </c>
      <c r="U17" s="18">
        <f t="shared" si="15"/>
        <v>4366</v>
      </c>
      <c r="V17" s="216">
        <v>4313</v>
      </c>
      <c r="W17" s="218"/>
      <c r="X17" s="27">
        <v>53</v>
      </c>
      <c r="Y17" s="27">
        <v>0</v>
      </c>
      <c r="Z17" s="18">
        <f t="shared" si="10"/>
        <v>4668</v>
      </c>
      <c r="AA17" s="27">
        <v>308</v>
      </c>
      <c r="AB17" s="27">
        <v>1259</v>
      </c>
      <c r="AC17" s="27">
        <v>3101</v>
      </c>
      <c r="AD17" s="55"/>
      <c r="AE17" s="20"/>
    </row>
    <row r="18" spans="1:31" ht="26.25" customHeight="1">
      <c r="A18" s="28">
        <v>2005</v>
      </c>
      <c r="B18" s="17">
        <f t="shared" si="11"/>
        <v>18468</v>
      </c>
      <c r="C18" s="29">
        <v>9048</v>
      </c>
      <c r="D18" s="17">
        <f t="shared" si="12"/>
        <v>9420</v>
      </c>
      <c r="E18" s="29">
        <v>429</v>
      </c>
      <c r="F18" s="29">
        <v>2638</v>
      </c>
      <c r="G18" s="29">
        <v>63</v>
      </c>
      <c r="H18" s="29">
        <v>1413</v>
      </c>
      <c r="I18" s="205">
        <v>4877</v>
      </c>
      <c r="J18" s="206"/>
      <c r="K18" s="206"/>
      <c r="L18" s="206"/>
      <c r="M18" s="207"/>
      <c r="N18" s="17">
        <f t="shared" si="13"/>
        <v>9420</v>
      </c>
      <c r="O18" s="29">
        <v>5351</v>
      </c>
      <c r="P18" s="29">
        <v>4069</v>
      </c>
      <c r="Q18" s="17">
        <f t="shared" si="14"/>
        <v>9420</v>
      </c>
      <c r="R18" s="29">
        <v>9057</v>
      </c>
      <c r="S18" s="29">
        <v>363</v>
      </c>
      <c r="T18" s="17">
        <f t="shared" si="9"/>
        <v>9420</v>
      </c>
      <c r="U18" s="18">
        <f t="shared" si="15"/>
        <v>4818</v>
      </c>
      <c r="V18" s="205">
        <v>4769</v>
      </c>
      <c r="W18" s="207"/>
      <c r="X18" s="29">
        <v>48</v>
      </c>
      <c r="Y18" s="29">
        <v>1</v>
      </c>
      <c r="Z18" s="18">
        <f t="shared" si="10"/>
        <v>4602</v>
      </c>
      <c r="AA18" s="29">
        <v>407</v>
      </c>
      <c r="AB18" s="29">
        <v>1873</v>
      </c>
      <c r="AC18" s="29">
        <v>2322</v>
      </c>
      <c r="AD18" s="56"/>
      <c r="AE18" s="20"/>
    </row>
    <row r="19" spans="1:31" ht="27.75" customHeight="1">
      <c r="A19" s="30">
        <v>2004</v>
      </c>
      <c r="B19" s="32">
        <f>SUM(C19:D19)</f>
        <v>20357</v>
      </c>
      <c r="C19" s="31">
        <v>10964</v>
      </c>
      <c r="D19" s="32">
        <f t="shared" si="12"/>
        <v>9393</v>
      </c>
      <c r="E19" s="31">
        <v>481</v>
      </c>
      <c r="F19" s="31">
        <v>4004</v>
      </c>
      <c r="G19" s="31">
        <v>62</v>
      </c>
      <c r="H19" s="31">
        <v>581</v>
      </c>
      <c r="I19" s="208">
        <v>4265</v>
      </c>
      <c r="J19" s="209"/>
      <c r="K19" s="209"/>
      <c r="L19" s="209"/>
      <c r="M19" s="210"/>
      <c r="N19" s="32">
        <f t="shared" si="13"/>
        <v>9393</v>
      </c>
      <c r="O19" s="31">
        <v>5153</v>
      </c>
      <c r="P19" s="31">
        <v>4240</v>
      </c>
      <c r="Q19" s="32">
        <f t="shared" si="14"/>
        <v>9393</v>
      </c>
      <c r="R19" s="31">
        <v>8939</v>
      </c>
      <c r="S19" s="31">
        <v>454</v>
      </c>
      <c r="T19" s="32">
        <f t="shared" si="9"/>
        <v>9393</v>
      </c>
      <c r="U19" s="33">
        <f t="shared" si="15"/>
        <v>4782</v>
      </c>
      <c r="V19" s="208">
        <v>4680</v>
      </c>
      <c r="W19" s="210"/>
      <c r="X19" s="31">
        <v>38</v>
      </c>
      <c r="Y19" s="31">
        <v>64</v>
      </c>
      <c r="Z19" s="33">
        <f t="shared" si="10"/>
        <v>4611</v>
      </c>
      <c r="AA19" s="31">
        <v>299</v>
      </c>
      <c r="AB19" s="31">
        <v>2100</v>
      </c>
      <c r="AC19" s="31">
        <v>2212</v>
      </c>
      <c r="AD19" s="57"/>
      <c r="AE19" s="20"/>
    </row>
    <row r="20" spans="1:31" ht="26.25" customHeight="1">
      <c r="A20" s="34">
        <v>2003</v>
      </c>
      <c r="B20" s="32">
        <f>SUM(C20:D20)</f>
        <v>21882</v>
      </c>
      <c r="C20" s="35">
        <v>11660</v>
      </c>
      <c r="D20" s="32">
        <f t="shared" si="12"/>
        <v>10222</v>
      </c>
      <c r="E20" s="35">
        <v>628</v>
      </c>
      <c r="F20" s="35">
        <v>4457</v>
      </c>
      <c r="G20" s="35">
        <v>79</v>
      </c>
      <c r="H20" s="35">
        <v>595</v>
      </c>
      <c r="I20" s="200">
        <v>4463</v>
      </c>
      <c r="J20" s="201"/>
      <c r="K20" s="201"/>
      <c r="L20" s="201"/>
      <c r="M20" s="202"/>
      <c r="N20" s="32">
        <f t="shared" si="13"/>
        <v>10222</v>
      </c>
      <c r="O20" s="35">
        <v>5540</v>
      </c>
      <c r="P20" s="35">
        <v>4682</v>
      </c>
      <c r="Q20" s="32">
        <f t="shared" si="14"/>
        <v>10222</v>
      </c>
      <c r="R20" s="35">
        <v>9335</v>
      </c>
      <c r="S20" s="35">
        <v>887</v>
      </c>
      <c r="T20" s="32">
        <f t="shared" si="9"/>
        <v>10222</v>
      </c>
      <c r="U20" s="33">
        <f t="shared" si="15"/>
        <v>4824</v>
      </c>
      <c r="V20" s="200">
        <v>4747</v>
      </c>
      <c r="W20" s="202"/>
      <c r="X20" s="35">
        <v>42</v>
      </c>
      <c r="Y20" s="35">
        <v>35</v>
      </c>
      <c r="Z20" s="33">
        <f t="shared" si="10"/>
        <v>5398</v>
      </c>
      <c r="AA20" s="35">
        <v>500</v>
      </c>
      <c r="AB20" s="35">
        <v>2506</v>
      </c>
      <c r="AC20" s="62">
        <v>2392</v>
      </c>
      <c r="AD20" s="58"/>
      <c r="AE20" s="20"/>
    </row>
    <row r="21" spans="1:31" ht="27.75" customHeight="1">
      <c r="A21" s="34">
        <v>2002</v>
      </c>
      <c r="B21" s="32">
        <f t="shared" ref="B21:B26" si="16">C21+D21</f>
        <v>22341</v>
      </c>
      <c r="C21" s="35">
        <v>12284</v>
      </c>
      <c r="D21" s="32">
        <f>E21+F21+G21+H21+I21</f>
        <v>10057</v>
      </c>
      <c r="E21" s="35">
        <v>634</v>
      </c>
      <c r="F21" s="35">
        <v>4337</v>
      </c>
      <c r="G21" s="35">
        <v>74</v>
      </c>
      <c r="H21" s="35">
        <v>749</v>
      </c>
      <c r="I21" s="200">
        <v>4263</v>
      </c>
      <c r="J21" s="201"/>
      <c r="K21" s="201"/>
      <c r="L21" s="201"/>
      <c r="M21" s="202"/>
      <c r="N21" s="32">
        <f>O21+P21</f>
        <v>10057</v>
      </c>
      <c r="O21" s="35">
        <v>5474</v>
      </c>
      <c r="P21" s="35">
        <v>4583</v>
      </c>
      <c r="Q21" s="32">
        <f>R21+S21</f>
        <v>10057</v>
      </c>
      <c r="R21" s="35">
        <v>9554</v>
      </c>
      <c r="S21" s="35">
        <v>503</v>
      </c>
      <c r="T21" s="32">
        <f>U21+Z21</f>
        <v>10057</v>
      </c>
      <c r="U21" s="33">
        <f>V21+X21+Y21</f>
        <v>4663</v>
      </c>
      <c r="V21" s="200">
        <v>4547</v>
      </c>
      <c r="W21" s="202"/>
      <c r="X21" s="35">
        <v>57</v>
      </c>
      <c r="Y21" s="35">
        <v>59</v>
      </c>
      <c r="Z21" s="33">
        <f t="shared" si="10"/>
        <v>5394</v>
      </c>
      <c r="AA21" s="35">
        <v>673</v>
      </c>
      <c r="AB21" s="35">
        <v>2544</v>
      </c>
      <c r="AC21" s="35">
        <v>2177</v>
      </c>
      <c r="AD21" s="59"/>
      <c r="AE21" s="20"/>
    </row>
    <row r="22" spans="1:31" ht="27" customHeight="1">
      <c r="A22" s="36">
        <v>2001</v>
      </c>
      <c r="B22" s="17">
        <f t="shared" si="16"/>
        <v>21816</v>
      </c>
      <c r="C22" s="37">
        <v>11230</v>
      </c>
      <c r="D22" s="17">
        <f>SUM(E22:M22)</f>
        <v>10586</v>
      </c>
      <c r="E22" s="37">
        <v>717</v>
      </c>
      <c r="F22" s="37">
        <v>4897</v>
      </c>
      <c r="G22" s="37">
        <v>98</v>
      </c>
      <c r="H22" s="37">
        <v>728</v>
      </c>
      <c r="I22" s="200">
        <v>4146</v>
      </c>
      <c r="J22" s="201"/>
      <c r="K22" s="201"/>
      <c r="L22" s="201"/>
      <c r="M22" s="202"/>
      <c r="N22" s="17">
        <f>SUM(O22:P22)</f>
        <v>10586</v>
      </c>
      <c r="O22" s="37">
        <v>5861</v>
      </c>
      <c r="P22" s="37">
        <v>4725</v>
      </c>
      <c r="Q22" s="32">
        <f>R22+S22</f>
        <v>10586</v>
      </c>
      <c r="R22" s="37">
        <v>9956</v>
      </c>
      <c r="S22" s="37">
        <v>630</v>
      </c>
      <c r="T22" s="32">
        <f>U22+Z22</f>
        <v>10586</v>
      </c>
      <c r="U22" s="33">
        <f>V22+X22+Y22</f>
        <v>4774</v>
      </c>
      <c r="V22" s="200">
        <v>4671</v>
      </c>
      <c r="W22" s="202"/>
      <c r="X22" s="37">
        <v>41</v>
      </c>
      <c r="Y22" s="37">
        <v>62</v>
      </c>
      <c r="Z22" s="33">
        <f t="shared" si="10"/>
        <v>5812</v>
      </c>
      <c r="AA22" s="37">
        <v>874</v>
      </c>
      <c r="AB22" s="37">
        <v>1848</v>
      </c>
      <c r="AC22" s="37">
        <v>3090</v>
      </c>
      <c r="AD22" s="60"/>
      <c r="AE22" s="20"/>
    </row>
    <row r="23" spans="1:31" ht="26.25" customHeight="1">
      <c r="A23" s="36">
        <v>2000</v>
      </c>
      <c r="B23" s="17">
        <f t="shared" si="16"/>
        <v>15936</v>
      </c>
      <c r="C23" s="37">
        <v>6851</v>
      </c>
      <c r="D23" s="17">
        <f>SUM(E23:M23)</f>
        <v>9085</v>
      </c>
      <c r="E23" s="37">
        <v>1270</v>
      </c>
      <c r="F23" s="37">
        <v>4190</v>
      </c>
      <c r="G23" s="37">
        <v>152</v>
      </c>
      <c r="H23" s="37">
        <v>1757</v>
      </c>
      <c r="I23" s="200">
        <v>1716</v>
      </c>
      <c r="J23" s="201"/>
      <c r="K23" s="201"/>
      <c r="L23" s="201"/>
      <c r="M23" s="202"/>
      <c r="N23" s="17">
        <f>SUM(O23:P23)</f>
        <v>9085</v>
      </c>
      <c r="O23" s="37">
        <v>5082</v>
      </c>
      <c r="P23" s="37">
        <v>4003</v>
      </c>
      <c r="Q23" s="32">
        <f>R23+S23</f>
        <v>9085</v>
      </c>
      <c r="R23" s="37">
        <v>8603</v>
      </c>
      <c r="S23" s="37">
        <v>482</v>
      </c>
      <c r="T23" s="17">
        <f>SUM(U23+Z23)</f>
        <v>9085</v>
      </c>
      <c r="U23" s="18">
        <v>4481</v>
      </c>
      <c r="V23" s="200">
        <v>4332</v>
      </c>
      <c r="W23" s="202"/>
      <c r="X23" s="37">
        <v>64</v>
      </c>
      <c r="Y23" s="37">
        <v>85</v>
      </c>
      <c r="Z23" s="33">
        <f t="shared" si="10"/>
        <v>4604</v>
      </c>
      <c r="AA23" s="37">
        <v>564</v>
      </c>
      <c r="AB23" s="37">
        <v>1755</v>
      </c>
      <c r="AC23" s="37">
        <v>2285</v>
      </c>
      <c r="AD23" s="60"/>
      <c r="AE23" s="20"/>
    </row>
    <row r="24" spans="1:31" ht="26.25" customHeight="1">
      <c r="A24" s="36">
        <v>1999</v>
      </c>
      <c r="B24" s="17">
        <f t="shared" si="16"/>
        <v>16247</v>
      </c>
      <c r="C24" s="37">
        <v>7247</v>
      </c>
      <c r="D24" s="17">
        <f>SUM(E24:M24)</f>
        <v>9000</v>
      </c>
      <c r="E24" s="37">
        <v>1432</v>
      </c>
      <c r="F24" s="37">
        <v>4284</v>
      </c>
      <c r="G24" s="37">
        <v>216</v>
      </c>
      <c r="H24" s="200">
        <v>3068</v>
      </c>
      <c r="I24" s="201"/>
      <c r="J24" s="203"/>
      <c r="K24" s="203"/>
      <c r="L24" s="203"/>
      <c r="M24" s="204"/>
      <c r="N24" s="17">
        <v>0</v>
      </c>
      <c r="O24" s="37">
        <v>0</v>
      </c>
      <c r="P24" s="37">
        <v>0</v>
      </c>
      <c r="Q24" s="32">
        <f>R24+S24</f>
        <v>9000</v>
      </c>
      <c r="R24" s="37">
        <v>8433</v>
      </c>
      <c r="S24" s="37">
        <v>567</v>
      </c>
      <c r="T24" s="17">
        <f>SUM(U24+Z24)</f>
        <v>9000</v>
      </c>
      <c r="U24" s="18">
        <f>SUM(V24:Y24)</f>
        <v>4702</v>
      </c>
      <c r="V24" s="200">
        <v>4579</v>
      </c>
      <c r="W24" s="202"/>
      <c r="X24" s="37">
        <v>78</v>
      </c>
      <c r="Y24" s="37">
        <v>45</v>
      </c>
      <c r="Z24" s="33">
        <f t="shared" si="10"/>
        <v>4298</v>
      </c>
      <c r="AA24" s="37">
        <v>572</v>
      </c>
      <c r="AB24" s="37">
        <v>1776</v>
      </c>
      <c r="AC24" s="37">
        <v>1950</v>
      </c>
      <c r="AD24" s="60"/>
      <c r="AE24" s="20"/>
    </row>
    <row r="25" spans="1:31" ht="27" customHeight="1">
      <c r="A25" s="36">
        <v>1998</v>
      </c>
      <c r="B25" s="17">
        <f t="shared" si="16"/>
        <v>15499</v>
      </c>
      <c r="C25" s="37">
        <v>4699</v>
      </c>
      <c r="D25" s="17">
        <f>SUM(E25:M25)</f>
        <v>10800</v>
      </c>
      <c r="E25" s="37">
        <v>1654</v>
      </c>
      <c r="F25" s="37">
        <v>5451</v>
      </c>
      <c r="G25" s="37">
        <v>286</v>
      </c>
      <c r="H25" s="200">
        <v>3409</v>
      </c>
      <c r="I25" s="201"/>
      <c r="J25" s="203"/>
      <c r="K25" s="203"/>
      <c r="L25" s="203"/>
      <c r="M25" s="204"/>
      <c r="N25" s="17">
        <v>0</v>
      </c>
      <c r="O25" s="37">
        <v>0</v>
      </c>
      <c r="P25" s="37">
        <v>0</v>
      </c>
      <c r="Q25" s="32">
        <f>R25+S25</f>
        <v>10800</v>
      </c>
      <c r="R25" s="37">
        <v>10026</v>
      </c>
      <c r="S25" s="37">
        <v>774</v>
      </c>
      <c r="T25" s="17">
        <f>SUM(U25+Z25)</f>
        <v>10800</v>
      </c>
      <c r="U25" s="18">
        <f>SUM(V25:Y25)</f>
        <v>5141</v>
      </c>
      <c r="V25" s="200">
        <v>4948</v>
      </c>
      <c r="W25" s="202"/>
      <c r="X25" s="37">
        <v>132</v>
      </c>
      <c r="Y25" s="37">
        <v>61</v>
      </c>
      <c r="Z25" s="33">
        <f t="shared" si="10"/>
        <v>5659</v>
      </c>
      <c r="AA25" s="37">
        <v>518</v>
      </c>
      <c r="AB25" s="37">
        <v>1741</v>
      </c>
      <c r="AC25" s="35">
        <v>3400</v>
      </c>
      <c r="AD25" s="60"/>
      <c r="AE25" s="20"/>
    </row>
    <row r="26" spans="1:31" ht="28.5" customHeight="1" thickBot="1">
      <c r="A26" s="38">
        <v>1997</v>
      </c>
      <c r="B26" s="40">
        <f t="shared" si="16"/>
        <v>12209</v>
      </c>
      <c r="C26" s="39">
        <v>3941</v>
      </c>
      <c r="D26" s="40">
        <f>SUM(E26:M26)</f>
        <v>8268</v>
      </c>
      <c r="E26" s="39">
        <v>1376</v>
      </c>
      <c r="F26" s="39">
        <v>3137</v>
      </c>
      <c r="G26" s="39">
        <v>342</v>
      </c>
      <c r="H26" s="219">
        <v>3413</v>
      </c>
      <c r="I26" s="220"/>
      <c r="J26" s="221"/>
      <c r="K26" s="221"/>
      <c r="L26" s="221"/>
      <c r="M26" s="222"/>
      <c r="N26" s="40">
        <v>0</v>
      </c>
      <c r="O26" s="39">
        <v>0</v>
      </c>
      <c r="P26" s="39">
        <v>0</v>
      </c>
      <c r="Q26" s="40">
        <f>SUM(R26:S26)</f>
        <v>8268</v>
      </c>
      <c r="R26" s="39">
        <v>7818</v>
      </c>
      <c r="S26" s="39">
        <v>450</v>
      </c>
      <c r="T26" s="40">
        <f>SUM(U26+Z26)</f>
        <v>8268</v>
      </c>
      <c r="U26" s="41">
        <f>SUM(V26:Y26)</f>
        <v>3928</v>
      </c>
      <c r="V26" s="219">
        <v>3664</v>
      </c>
      <c r="W26" s="223"/>
      <c r="X26" s="39">
        <v>125</v>
      </c>
      <c r="Y26" s="39">
        <v>139</v>
      </c>
      <c r="Z26" s="41">
        <f t="shared" si="10"/>
        <v>4340</v>
      </c>
      <c r="AA26" s="39">
        <v>673</v>
      </c>
      <c r="AB26" s="39">
        <v>2269</v>
      </c>
      <c r="AC26" s="39">
        <v>1398</v>
      </c>
      <c r="AD26" s="61"/>
      <c r="AE26" s="20"/>
    </row>
  </sheetData>
  <mergeCells count="52">
    <mergeCell ref="T4:AD4"/>
    <mergeCell ref="Z5:AD5"/>
    <mergeCell ref="J5:J6"/>
    <mergeCell ref="A1:AC1"/>
    <mergeCell ref="A2:AC2"/>
    <mergeCell ref="A4:A6"/>
    <mergeCell ref="B4:B6"/>
    <mergeCell ref="C4:C6"/>
    <mergeCell ref="D4:M4"/>
    <mergeCell ref="N4:P4"/>
    <mergeCell ref="Q4:S4"/>
    <mergeCell ref="D5:D6"/>
    <mergeCell ref="E5:E6"/>
    <mergeCell ref="F5:F6"/>
    <mergeCell ref="G5:G6"/>
    <mergeCell ref="H5:H6"/>
    <mergeCell ref="I17:M17"/>
    <mergeCell ref="V17:W17"/>
    <mergeCell ref="O5:O6"/>
    <mergeCell ref="P5:P6"/>
    <mergeCell ref="Q5:Q6"/>
    <mergeCell ref="R5:R6"/>
    <mergeCell ref="S5:S6"/>
    <mergeCell ref="I5:I6"/>
    <mergeCell ref="K5:K6"/>
    <mergeCell ref="L5:L6"/>
    <mergeCell ref="M5:M6"/>
    <mergeCell ref="N5:N6"/>
    <mergeCell ref="H26:M26"/>
    <mergeCell ref="V26:W26"/>
    <mergeCell ref="I22:M22"/>
    <mergeCell ref="V22:W22"/>
    <mergeCell ref="I23:M23"/>
    <mergeCell ref="V23:W23"/>
    <mergeCell ref="H24:M24"/>
    <mergeCell ref="V24:W24"/>
    <mergeCell ref="A3:D3"/>
    <mergeCell ref="AC3:AD3"/>
    <mergeCell ref="I21:M21"/>
    <mergeCell ref="V21:W21"/>
    <mergeCell ref="H25:M25"/>
    <mergeCell ref="V25:W25"/>
    <mergeCell ref="I18:M18"/>
    <mergeCell ref="V18:W18"/>
    <mergeCell ref="I19:M19"/>
    <mergeCell ref="V19:W19"/>
    <mergeCell ref="I20:M20"/>
    <mergeCell ref="V20:W20"/>
    <mergeCell ref="T5:T6"/>
    <mergeCell ref="U5:Y5"/>
    <mergeCell ref="I16:M16"/>
    <mergeCell ref="V16:W16"/>
  </mergeCells>
  <phoneticPr fontId="3" type="noConversion"/>
  <pageMargins left="0.27559055118110237" right="0.27559055118110237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연도별(2017~2019년)</vt:lpstr>
      <vt:lpstr>연도별(1997~2016년)</vt:lpstr>
      <vt:lpstr>'연도별(1997~2016년)'!Print_Area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Mohw-UP</cp:lastModifiedBy>
  <cp:lastPrinted>2020-05-26T11:03:23Z</cp:lastPrinted>
  <dcterms:created xsi:type="dcterms:W3CDTF">2013-02-22T08:16:30Z</dcterms:created>
  <dcterms:modified xsi:type="dcterms:W3CDTF">2020-05-26T11:43:57Z</dcterms:modified>
</cp:coreProperties>
</file>